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1110" windowWidth="9210" windowHeight="6705" tabRatio="931" activeTab="3"/>
  </bookViews>
  <sheets>
    <sheet name="Indice" sheetId="1" r:id="rId1"/>
    <sheet name="Tabella parte prima" sheetId="2" r:id="rId2"/>
    <sheet name="Tabella parte seconda" sheetId="3" r:id="rId3"/>
    <sheet name="Tabella parte terza" sheetId="4" r:id="rId4"/>
    <sheet name="grafici  anagrafe" sheetId="5" r:id="rId5"/>
    <sheet name="Grafici urbanistica" sheetId="6" r:id="rId6"/>
    <sheet name="Foglio1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rea">'[1]PART_IND'!$C$1:$W$33</definedName>
    <definedName name="_xlnm.Print_Area" localSheetId="4">'grafici  anagrafe'!$A$1:$I$49</definedName>
    <definedName name="_xlnm.Print_Area" localSheetId="5">'Grafici urbanistica'!$A$1:$O$221</definedName>
    <definedName name="_xlnm.Print_Area" localSheetId="0">'Indice'!$A$1:$B$39</definedName>
    <definedName name="_xlnm.Print_Area" localSheetId="1">'Tabella parte prima'!$B$1:$N$60</definedName>
    <definedName name="_xlnm.Print_Area" localSheetId="2">'Tabella parte seconda'!$A$1:$W$94</definedName>
    <definedName name="_xlnm.Print_Area" localSheetId="3">'Tabella parte terza'!$A$1:$L$107</definedName>
  </definedNames>
  <calcPr fullCalcOnLoad="1"/>
</workbook>
</file>

<file path=xl/comments4.xml><?xml version="1.0" encoding="utf-8"?>
<comments xmlns="http://schemas.openxmlformats.org/spreadsheetml/2006/main">
  <authors>
    <author>Martina Fagioli</author>
    <author>Benedetti Elena</author>
  </authors>
  <commentList>
    <comment ref="J85" authorId="0">
      <text>
        <r>
          <rPr>
            <b/>
            <sz val="9"/>
            <rFont val="Tahoma"/>
            <family val="2"/>
          </rPr>
          <t>Martina Fagioli:</t>
        </r>
        <r>
          <rPr>
            <sz val="9"/>
            <rFont val="Tahoma"/>
            <family val="2"/>
          </rPr>
          <t xml:space="preserve">
media di comuni provincia di arezzo</t>
        </r>
      </text>
    </comment>
    <comment ref="D91" authorId="0">
      <text>
        <r>
          <rPr>
            <b/>
            <sz val="9"/>
            <rFont val="Tahoma"/>
            <family val="2"/>
          </rPr>
          <t>cap 21 e cap 22</t>
        </r>
        <r>
          <rPr>
            <sz val="9"/>
            <rFont val="Tahoma"/>
            <family val="2"/>
          </rPr>
          <t xml:space="preserve">
</t>
        </r>
      </text>
    </comment>
    <comment ref="F65" authorId="1">
      <text>
        <r>
          <rPr>
            <b/>
            <sz val="9"/>
            <rFont val="Tahoma"/>
            <family val="2"/>
          </rPr>
          <t>Benedetti Elena:</t>
        </r>
        <r>
          <rPr>
            <sz val="9"/>
            <rFont val="Tahoma"/>
            <family val="2"/>
          </rPr>
          <t xml:space="preserve">
consiglio + giunta + responsabile finanziario</t>
        </r>
      </text>
    </comment>
    <comment ref="G65" authorId="1">
      <text>
        <r>
          <rPr>
            <b/>
            <sz val="9"/>
            <rFont val="Tahoma"/>
            <family val="2"/>
          </rPr>
          <t>Benedetti Elena:</t>
        </r>
        <r>
          <rPr>
            <sz val="9"/>
            <rFont val="Tahoma"/>
            <family val="2"/>
          </rPr>
          <t xml:space="preserve">
consiglio + giunta + responsabile finanziario</t>
        </r>
      </text>
    </comment>
    <comment ref="F66" authorId="1">
      <text>
        <r>
          <rPr>
            <b/>
            <sz val="9"/>
            <rFont val="Tahoma"/>
            <family val="2"/>
          </rPr>
          <t>Benedetti Elena:</t>
        </r>
        <r>
          <rPr>
            <sz val="9"/>
            <rFont val="Tahoma"/>
            <family val="2"/>
          </rPr>
          <t xml:space="preserve">
rapporto tra impegni e previsioni definitive</t>
        </r>
      </text>
    </comment>
    <comment ref="G66" authorId="1">
      <text>
        <r>
          <rPr>
            <b/>
            <sz val="9"/>
            <rFont val="Tahoma"/>
            <family val="2"/>
          </rPr>
          <t>Benedetti Elena:</t>
        </r>
        <r>
          <rPr>
            <sz val="9"/>
            <rFont val="Tahoma"/>
            <family val="2"/>
          </rPr>
          <t xml:space="preserve">
rapporto tra impegni e previsioni definitive</t>
        </r>
      </text>
    </comment>
    <comment ref="F74" authorId="1">
      <text>
        <r>
          <rPr>
            <b/>
            <sz val="9"/>
            <rFont val="Tahoma"/>
            <family val="2"/>
          </rPr>
          <t>Benedetti Elena:</t>
        </r>
        <r>
          <rPr>
            <sz val="9"/>
            <rFont val="Tahoma"/>
            <family val="2"/>
          </rPr>
          <t xml:space="preserve">
(fondo cassa al 31.12 - fondo cassa al 01.01) / fondo cassa al 01.01</t>
        </r>
      </text>
    </comment>
    <comment ref="G74" authorId="1">
      <text>
        <r>
          <rPr>
            <b/>
            <sz val="9"/>
            <rFont val="Tahoma"/>
            <family val="2"/>
          </rPr>
          <t>Benedetti Elena:</t>
        </r>
        <r>
          <rPr>
            <sz val="9"/>
            <rFont val="Tahoma"/>
            <family val="2"/>
          </rPr>
          <t xml:space="preserve">
(fondo cassa al 31.12 - fondo cassa al 01.01) / fondo cassa al 01.01</t>
        </r>
      </text>
    </comment>
    <comment ref="F75" authorId="1">
      <text>
        <r>
          <rPr>
            <b/>
            <sz val="9"/>
            <rFont val="Tahoma"/>
            <family val="0"/>
          </rPr>
          <t>Benedetti Elena:</t>
        </r>
        <r>
          <rPr>
            <sz val="9"/>
            <rFont val="Tahoma"/>
            <family val="0"/>
          </rPr>
          <t xml:space="preserve">
(residui iniziali - residui da riportare) / residui iniziali</t>
        </r>
      </text>
    </comment>
    <comment ref="G75" authorId="1">
      <text>
        <r>
          <rPr>
            <b/>
            <sz val="9"/>
            <rFont val="Tahoma"/>
            <family val="0"/>
          </rPr>
          <t>Benedetti Elena:</t>
        </r>
        <r>
          <rPr>
            <sz val="9"/>
            <rFont val="Tahoma"/>
            <family val="0"/>
          </rPr>
          <t xml:space="preserve">
(residui iniziali - residui da riportare) / residui iniziali</t>
        </r>
      </text>
    </comment>
  </commentList>
</comments>
</file>

<file path=xl/sharedStrings.xml><?xml version="1.0" encoding="utf-8"?>
<sst xmlns="http://schemas.openxmlformats.org/spreadsheetml/2006/main" count="541" uniqueCount="311">
  <si>
    <t xml:space="preserve"> </t>
  </si>
  <si>
    <t xml:space="preserve">   </t>
  </si>
  <si>
    <t>persone</t>
  </si>
  <si>
    <t>numero di protocolli gestiti in ingresso</t>
  </si>
  <si>
    <t>numero di protocolli gestiti in uscita</t>
  </si>
  <si>
    <t>numero di mandati di pagamento</t>
  </si>
  <si>
    <t>numero di pratiche edilizie esaminate</t>
  </si>
  <si>
    <t>Come si evolve il territorio e la comunità</t>
  </si>
  <si>
    <t>mondo del lavoro</t>
  </si>
  <si>
    <t>utilizzo del territorio</t>
  </si>
  <si>
    <t>numero di segnalazioni ricevute e gestite</t>
  </si>
  <si>
    <t>utilizzo delle risorse ambientali</t>
  </si>
  <si>
    <t>Cosa gestisce la macchina comunale</t>
  </si>
  <si>
    <t>Come avviene la gestione della cosa pubblica</t>
  </si>
  <si>
    <t>tempi medi di risposta alle segnalazioni</t>
  </si>
  <si>
    <t>numero di delibere di giunta</t>
  </si>
  <si>
    <t>numero di delibere di consiglio</t>
  </si>
  <si>
    <t>localizzata nel resto del territorio</t>
  </si>
  <si>
    <t xml:space="preserve">n° di attività commerciali </t>
  </si>
  <si>
    <t>numero di reversali</t>
  </si>
  <si>
    <t>Atti</t>
  </si>
  <si>
    <t>Autorizzazioni</t>
  </si>
  <si>
    <t>Delibere</t>
  </si>
  <si>
    <t>Servizi</t>
  </si>
  <si>
    <t>Rispetto dei tempi previsti dalla Carta dei Servizi</t>
  </si>
  <si>
    <t>Controllo dei servizi gestiti in appalto</t>
  </si>
  <si>
    <t>Indicatori di efficacia</t>
  </si>
  <si>
    <t>Indicatori di efficienza</t>
  </si>
  <si>
    <t>Gestione delle segnalazioni e dei reclami</t>
  </si>
  <si>
    <t>Monitoraggio della qualità delle attività</t>
  </si>
  <si>
    <t xml:space="preserve">Parte prima  </t>
  </si>
  <si>
    <t>Parte seconda</t>
  </si>
  <si>
    <t>Parte terza</t>
  </si>
  <si>
    <t>atti</t>
  </si>
  <si>
    <t>delibere</t>
  </si>
  <si>
    <t>autorizzazioni</t>
  </si>
  <si>
    <t>servizi</t>
  </si>
  <si>
    <t>( dati statistici su alcuni tempi di servizio presi a campione… )</t>
  </si>
  <si>
    <t>utilizzo delle strutture pubbliche</t>
  </si>
  <si>
    <t>libri prestati dalla biblioteca</t>
  </si>
  <si>
    <t>Attività di miglioramento effettuate</t>
  </si>
  <si>
    <t>risultato</t>
  </si>
  <si>
    <t>andamento della popolazione ultimi 40 anni</t>
  </si>
  <si>
    <t>anno</t>
  </si>
  <si>
    <t>numero di residenti stranieri</t>
  </si>
  <si>
    <t>-</t>
  </si>
  <si>
    <t>numero di protocolli gestiti in totale</t>
  </si>
  <si>
    <t>utilizzo degli autoveicoli</t>
  </si>
  <si>
    <t xml:space="preserve">sorveglianza </t>
  </si>
  <si>
    <t>numero di chilometri percorsi dalla Polizia M.</t>
  </si>
  <si>
    <t>utilizzo dei parcheggi a pagamento (euro )</t>
  </si>
  <si>
    <t>emissioni di avvisi di pagamento ICI errati in totale</t>
  </si>
  <si>
    <t>emissioni di avvisi  ICI errati imputabili al Comune</t>
  </si>
  <si>
    <t>numero di avvisi ICI emessi</t>
  </si>
  <si>
    <t>fascia di età 0-6 età prescolare</t>
  </si>
  <si>
    <t>fascia di età 7-14 età scolare</t>
  </si>
  <si>
    <t>fascia di età 15-29 1^ occupazione</t>
  </si>
  <si>
    <t>fascia di età 30-65 età adulta</t>
  </si>
  <si>
    <t>fascia di età oltre 65 età senile</t>
  </si>
  <si>
    <t>atti di Stato Civile</t>
  </si>
  <si>
    <t>pratiche di Immigrazione</t>
  </si>
  <si>
    <t>pratiche di Emigrazione</t>
  </si>
  <si>
    <t>pratiche Cambi di Indirizzo</t>
  </si>
  <si>
    <t>Carte d'Identità rilasciate</t>
  </si>
  <si>
    <t>Determinazioni</t>
  </si>
  <si>
    <t>numero di tessere elettorali emesse</t>
  </si>
  <si>
    <t>numero di iscrizioni elettorali</t>
  </si>
  <si>
    <t>numero di cancellazioni elettorali</t>
  </si>
  <si>
    <t>n° di attività alberghiere</t>
  </si>
  <si>
    <t>n° di attività agritustiche</t>
  </si>
  <si>
    <t xml:space="preserve">n° di altre attività ricettive </t>
  </si>
  <si>
    <t>Incidenza delle ore di formazione sul totale ore dipendenti</t>
  </si>
  <si>
    <t>andamento della popolazione scolastica</t>
  </si>
  <si>
    <t>Numero medio di NC da ente certificatore esterno</t>
  </si>
  <si>
    <t>numero di certificati di dest.urbanist. rilasciati</t>
  </si>
  <si>
    <t>numero di contestazioni a fornitore PUBLIACQUA</t>
  </si>
  <si>
    <t>numero di contestazioni a fornitore KOINE'</t>
  </si>
  <si>
    <t>indice di infortuni a dipendenti ( giorni infortuni / giorni anno uomo )</t>
  </si>
  <si>
    <t>unità</t>
  </si>
  <si>
    <t>euro</t>
  </si>
  <si>
    <t>nr</t>
  </si>
  <si>
    <t>contratti lampade votive</t>
  </si>
  <si>
    <t xml:space="preserve">Indice </t>
  </si>
  <si>
    <t>%</t>
  </si>
  <si>
    <t>tn</t>
  </si>
  <si>
    <t>kg</t>
  </si>
  <si>
    <t xml:space="preserve">produzione totale di rifiuti </t>
  </si>
  <si>
    <t xml:space="preserve">produzione totale di non-differenziata </t>
  </si>
  <si>
    <t xml:space="preserve">produzione totale di differenziata </t>
  </si>
  <si>
    <t>na</t>
  </si>
  <si>
    <t>mq</t>
  </si>
  <si>
    <t>h</t>
  </si>
  <si>
    <t>km</t>
  </si>
  <si>
    <t>gg</t>
  </si>
  <si>
    <t>PROCEDIMENTI</t>
  </si>
  <si>
    <t xml:space="preserve">INDICATORI DI EFFICIENZA </t>
  </si>
  <si>
    <t>PROCESSI</t>
  </si>
  <si>
    <t>INDICATORI DI EFFICACIA</t>
  </si>
  <si>
    <t>Approvvigionamento di beni e servizi</t>
  </si>
  <si>
    <t>Emissione di atti e documenti</t>
  </si>
  <si>
    <t>Rispetto delle risorse disponibili</t>
  </si>
  <si>
    <t>Utilizzo delle strutture a gestione diretta</t>
  </si>
  <si>
    <t>Attività di formazione ( h ) effettuate dal Comune</t>
  </si>
  <si>
    <t>Attività di formazione ( h ) effettuate in forma associata</t>
  </si>
  <si>
    <t>consumo di elettricità</t>
  </si>
  <si>
    <t>consumo di gas</t>
  </si>
  <si>
    <t>Attestazioni regolare soggiorno comunitari</t>
  </si>
  <si>
    <t>Autenticazioni atti di vendita veicoli</t>
  </si>
  <si>
    <t>Personale di ruolo</t>
  </si>
  <si>
    <t>Monitoraggio del personale</t>
  </si>
  <si>
    <t>Assenze in percentuale</t>
  </si>
  <si>
    <t>Rapporti medi dipendenti/popolazione</t>
  </si>
  <si>
    <t>personale del Comune</t>
  </si>
  <si>
    <t>numero di avvisi TARSU emessi</t>
  </si>
  <si>
    <t>emissioni di avvisi di pagamento TARSU errati in totale</t>
  </si>
  <si>
    <t>emissioni di avvisi  TARSU errati imputabili al Comune</t>
  </si>
  <si>
    <t>Cessazioni</t>
  </si>
  <si>
    <t>Assunzioni</t>
  </si>
  <si>
    <t>Assenze per malattia in percentuale</t>
  </si>
  <si>
    <t>numero di affissioni pubbliche</t>
  </si>
  <si>
    <t>Nuovi utenti iscritti al prestito</t>
  </si>
  <si>
    <t>Euro</t>
  </si>
  <si>
    <t>tesserini venatori rilasciati</t>
  </si>
  <si>
    <t>tagliandi disabili rilasciati</t>
  </si>
  <si>
    <t>STRANIERI</t>
  </si>
  <si>
    <t>domande contributi agevolazioni affitto</t>
  </si>
  <si>
    <t>domande assegni nuclei con tre figli minori</t>
  </si>
  <si>
    <t>domande assegni di maternità</t>
  </si>
  <si>
    <t>Personale non di ruolo</t>
  </si>
  <si>
    <t>numero di denunce di infortunio</t>
  </si>
  <si>
    <t>duplicati tessere elett. = perse</t>
  </si>
  <si>
    <t>numero di contestazioni a fornitore PRO-LOCO</t>
  </si>
  <si>
    <t>produzione di rifiuti pro-capite giornaliera</t>
  </si>
  <si>
    <t>produzione di differenziata pro-capite giornaliera</t>
  </si>
  <si>
    <t>numero di protocolli interni</t>
  </si>
  <si>
    <t>Pratiche assegnazione numeri civici</t>
  </si>
  <si>
    <t>incidenza degli stranieri</t>
  </si>
  <si>
    <t>Incarichi di co.co.co.</t>
  </si>
  <si>
    <t>cedolini elaborati</t>
  </si>
  <si>
    <t>Presenza in servizio del personale</t>
  </si>
  <si>
    <t>variazioni di bilancio</t>
  </si>
  <si>
    <t>Dipendenti che hanno effettuato almeno un corso di formazione</t>
  </si>
  <si>
    <t>Formazione effettuata rispetto a quella programmata</t>
  </si>
  <si>
    <t>emissioni nulla osta dispersione ceneri (nr. Giorni in media)</t>
  </si>
  <si>
    <t>Provvedimenti disciplinari</t>
  </si>
  <si>
    <t>nr DIA somministrazione temporanea alimenti</t>
  </si>
  <si>
    <t xml:space="preserve">ANALISI SWOT  - INTERVENTO PDCA </t>
  </si>
  <si>
    <t>Criticità</t>
  </si>
  <si>
    <t>Area</t>
  </si>
  <si>
    <t>Planning - P</t>
  </si>
  <si>
    <t>Do - D</t>
  </si>
  <si>
    <t>Check - C</t>
  </si>
  <si>
    <t>Act - A</t>
  </si>
  <si>
    <t>Tabella riepilogativa generale - 1</t>
  </si>
  <si>
    <t>Tabella riepilogativa generale   - 2</t>
  </si>
  <si>
    <t xml:space="preserve">Tabella riepilogativa generale  - 3 </t>
  </si>
  <si>
    <t>consumi telefonici</t>
  </si>
  <si>
    <t>INDICATORI FINANZIARI ED ECONOMICI GENERALI</t>
  </si>
  <si>
    <t>Autonomia finanziaria</t>
  </si>
  <si>
    <t>Autonomia impositiva</t>
  </si>
  <si>
    <t>Pressione finanziaria</t>
  </si>
  <si>
    <t>Pressione tributaria</t>
  </si>
  <si>
    <t>Intervento erariale</t>
  </si>
  <si>
    <t>Intervento regionale</t>
  </si>
  <si>
    <t>(Tit. I+ III)/(Tit.I + II + III)*100</t>
  </si>
  <si>
    <t>(Tit. I/ Tit. I + II + III)*100</t>
  </si>
  <si>
    <t>(Tit. I / popolazione)</t>
  </si>
  <si>
    <t>(trasferim. Statali / popolazione)</t>
  </si>
  <si>
    <t>(trasferim. regionali / popolazione)</t>
  </si>
  <si>
    <t>Spesa comunale per servizi sociali</t>
  </si>
  <si>
    <t>posta certficata in arrivo</t>
  </si>
  <si>
    <t>posta certificata in uscita</t>
  </si>
  <si>
    <t>contratti repertoriati</t>
  </si>
  <si>
    <t>interrogazioni</t>
  </si>
  <si>
    <t>interpellanze</t>
  </si>
  <si>
    <t>mozioni</t>
  </si>
  <si>
    <t>richieste di accesso agli atti</t>
  </si>
  <si>
    <t>numero rimborsi ici effettuati</t>
  </si>
  <si>
    <t>numero di scarichi Tarsu</t>
  </si>
  <si>
    <t>Tirocini formativi</t>
  </si>
  <si>
    <t>Incidenza spese personale su spese correnti</t>
  </si>
  <si>
    <t>Velocità riscossione entrate proprie</t>
  </si>
  <si>
    <t>Velocità pagamenti spese correnti</t>
  </si>
  <si>
    <t>consumo di carta</t>
  </si>
  <si>
    <t>Tempestività dei pagamenti</t>
  </si>
  <si>
    <t>consumo di cancelleria</t>
  </si>
  <si>
    <t>spese postali</t>
  </si>
  <si>
    <t>di cui trasferimenti da altri enti per servizi sociali</t>
  </si>
  <si>
    <t>Pubblicazione dati sezione Trasparenza</t>
  </si>
  <si>
    <t>Bussola della Trasparenza - Magellano</t>
  </si>
  <si>
    <t>nr Autorizzazioni occupazione suolo pubblico</t>
  </si>
  <si>
    <t>presenze biblioteca</t>
  </si>
  <si>
    <t xml:space="preserve">utenti iscritti al prestito attivi </t>
  </si>
  <si>
    <t>numero di contestazioni a fornitore trasporto scolastico</t>
  </si>
  <si>
    <t>giorni di infortuni</t>
  </si>
  <si>
    <t>si/no</t>
  </si>
  <si>
    <t>volumi totali biblioteca</t>
  </si>
  <si>
    <t>numero accessi sito web</t>
  </si>
  <si>
    <t>numero punti luce</t>
  </si>
  <si>
    <t>INDICATORI DI SCOPO</t>
  </si>
  <si>
    <t xml:space="preserve">Monitoraggio della comunicazione </t>
  </si>
  <si>
    <t>Interruzioni operative hardware</t>
  </si>
  <si>
    <t>€</t>
  </si>
  <si>
    <t xml:space="preserve">ore settimanali destinate dall'anagrafe al pubblico </t>
  </si>
  <si>
    <t xml:space="preserve">ore settimanali destinate dall'ufficio tributi al pubblico </t>
  </si>
  <si>
    <t xml:space="preserve">ore settimanali destinate dall'ufficio scuola al pubblico </t>
  </si>
  <si>
    <t xml:space="preserve">ore settimanali destinate dalla polizia municipale al pubblico </t>
  </si>
  <si>
    <t xml:space="preserve">ore settimanali destinate dalla biblioteca al pubblico </t>
  </si>
  <si>
    <t xml:space="preserve">ore settimanali destinate dal servizio sociale al pubblico </t>
  </si>
  <si>
    <t>Agenti in servizio</t>
  </si>
  <si>
    <t>Velocità pagamenti spese capitale</t>
  </si>
  <si>
    <t>Dichiarazioni di rinnovo della dimora abituale</t>
  </si>
  <si>
    <t>Spesa del personale c.557</t>
  </si>
  <si>
    <t>numero di contestazioni a fornitore SEI</t>
  </si>
  <si>
    <t>iscrizioni per nascita</t>
  </si>
  <si>
    <t>numero alunni iscritti mensa scolastica</t>
  </si>
  <si>
    <t>numero alunni iscritti trasporto scolastico</t>
  </si>
  <si>
    <t>numero iscritti attività extrascolastiche</t>
  </si>
  <si>
    <t xml:space="preserve">numero pasti somministrati mensa </t>
  </si>
  <si>
    <t>percentuale di differenziata certificata ARRR</t>
  </si>
  <si>
    <t xml:space="preserve">ore settimanali destinate dall'ufficio urbanistica al pubblico </t>
  </si>
  <si>
    <t>IDst.9.1</t>
  </si>
  <si>
    <t>numero di posti auto a pagamento</t>
  </si>
  <si>
    <t>numero di posti riservati ad invalidi</t>
  </si>
  <si>
    <t>% di libri prestati e non ritornati</t>
  </si>
  <si>
    <t>Rispetto patto di stabilità/saldo finanza pubblica</t>
  </si>
  <si>
    <t>Propensione investimento</t>
  </si>
  <si>
    <t>€.</t>
  </si>
  <si>
    <t>(spese conto capitale/popolazione)</t>
  </si>
  <si>
    <t>Qualità del sito web - Accessibilità</t>
  </si>
  <si>
    <t>Qualità del sito web - Usabilità</t>
  </si>
  <si>
    <t>Tasso di turnover del personale</t>
  </si>
  <si>
    <t>procedimenti di separazione o divorzio</t>
  </si>
  <si>
    <t xml:space="preserve">Monitoraggio flusso  ( Tempo medio pratica separazione e divorzio ) </t>
  </si>
  <si>
    <t xml:space="preserve">Stabilità del fondo cassa </t>
  </si>
  <si>
    <t>coefficiente di spesa sulle risorse affidate ai responsabili</t>
  </si>
  <si>
    <t>Disponibilità agenti per territorio</t>
  </si>
  <si>
    <t>Livello di informatizzazione della struttura dotazioni pc</t>
  </si>
  <si>
    <t>Livello di informatizzazione della struttura accesso a internet</t>
  </si>
  <si>
    <t>Efficacia di gestione dei residui</t>
  </si>
  <si>
    <t>(Tit. I + III) / popolazione</t>
  </si>
  <si>
    <t>numero di avvisi IMU emessi</t>
  </si>
  <si>
    <t>numero rimborsi TASI effettuati</t>
  </si>
  <si>
    <t>efficienza raccolta rifiuti (O25)</t>
  </si>
  <si>
    <t>Iscrizioni cittadini comunitari dall'estero</t>
  </si>
  <si>
    <t>delta     2017/2016</t>
  </si>
  <si>
    <t>SEGRETERIA-PROTOCOLLO</t>
  </si>
  <si>
    <t>STATO CIVILE</t>
  </si>
  <si>
    <t>ANAGRAFE</t>
  </si>
  <si>
    <t>ELETTORALE</t>
  </si>
  <si>
    <t>SCUOLA</t>
  </si>
  <si>
    <t>SOCIALE</t>
  </si>
  <si>
    <t>TRIBUTI</t>
  </si>
  <si>
    <t>POLIZIA MUNICIPALE</t>
  </si>
  <si>
    <t>agevolazioni  publiacqua</t>
  </si>
  <si>
    <t>giuramento cittadinanza italiana</t>
  </si>
  <si>
    <t>Valore accertamenti tributari (recupero evasione ICI + IMU)</t>
  </si>
  <si>
    <t>numero accertamenti TARES/TARI</t>
  </si>
  <si>
    <t>numero rimborsi IMU effettuati</t>
  </si>
  <si>
    <t>numero rimborsi TARES/TARI</t>
  </si>
  <si>
    <t>emissione di avvisi IMU successivamente annullati</t>
  </si>
  <si>
    <t>numero di avvisi TASI emessi</t>
  </si>
  <si>
    <t>numero di contestazioni a fornitore PLURISERVIZI</t>
  </si>
  <si>
    <t>data: 24.04.2018</t>
  </si>
  <si>
    <t>Come si evolve il territorio e la comunità di TERRANUOVA BRACCIOLINI</t>
  </si>
  <si>
    <t>( da _____ del 1971 a _____ del 2005 = + _____ )</t>
  </si>
  <si>
    <t xml:space="preserve">andamento della popolazione </t>
  </si>
  <si>
    <t>Superficie fabbricata a Terranuova Bracciolini</t>
  </si>
  <si>
    <t>Verde pubblico e sportivo a Terranuova Bracciolini</t>
  </si>
  <si>
    <t>Aree destinate all'istruzione a Terranuova Bracciolini</t>
  </si>
  <si>
    <t>numero di posti auto "liberi " a Terranuova Bracciolini</t>
  </si>
  <si>
    <t>numero di posti auto per abitante a Terranuova Bracciolini</t>
  </si>
  <si>
    <t>Cosa gestisce la macchina comunale del TERRANUOVA BRACCIOLINI</t>
  </si>
  <si>
    <t>Come avviene la gestione della cosa pubblica nel COMUNE DI TERRANUOVA BRACCIOLINI</t>
  </si>
  <si>
    <t>numero di cimiteri gestiti</t>
  </si>
  <si>
    <t>valore atteso 2017</t>
  </si>
  <si>
    <t>86,8264,51</t>
  </si>
  <si>
    <t>SI</t>
  </si>
  <si>
    <t>/</t>
  </si>
  <si>
    <t>numero iscritti asilo nido</t>
  </si>
  <si>
    <t>domande bonus energia elettrica + gas</t>
  </si>
  <si>
    <t xml:space="preserve">domande bonus L.R.T. 82/15 -ex L.R. 45/2013 - </t>
  </si>
  <si>
    <t>numero contributi economici</t>
  </si>
  <si>
    <t>importo complessivo contributi economici</t>
  </si>
  <si>
    <t>giorni di utlizzo Sala Consiglio</t>
  </si>
  <si>
    <t>grado di utilizzo Sala consiglio (g.occupati / g. annui)</t>
  </si>
  <si>
    <t>Monitoraggio flusso  (Tempo medio estrazione copie di documenti amm.)</t>
  </si>
  <si>
    <t>Monitoraggio flusso ( Tempo medio concessione ossari e avelli )</t>
  </si>
  <si>
    <t>524,235,00</t>
  </si>
  <si>
    <t>43,770,00</t>
  </si>
  <si>
    <t>numero di avvisi TARES/TARI emessi</t>
  </si>
  <si>
    <t>numero di scarichi TARES/TARI</t>
  </si>
  <si>
    <t>Monitoraggio flusso (Tempo medio denuncia cosap permanente)</t>
  </si>
  <si>
    <t>75</t>
  </si>
  <si>
    <t>77</t>
  </si>
  <si>
    <t>0,00610</t>
  </si>
  <si>
    <t>0,00626</t>
  </si>
  <si>
    <t>PERSONALE</t>
  </si>
  <si>
    <t>RAGIONERIA - TRIBUTI</t>
  </si>
  <si>
    <t>Monitoraggio flussi</t>
  </si>
  <si>
    <t>Voto medio al Sistema Qualità dalla verifiche ispettive interne (da 1 a 10)</t>
  </si>
  <si>
    <r>
      <t>Monitoraggio flusso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( Tempo medio trasferimento di residenza )</t>
    </r>
  </si>
  <si>
    <r>
      <t>Monitoraggio flusso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 xml:space="preserve"> ( Tempo medio variazioni di domicilio ) </t>
    </r>
  </si>
  <si>
    <r>
      <t>Monitoraggio flusso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 xml:space="preserve"> ( Tempo medio denuncia cosap temporanea)</t>
    </r>
  </si>
  <si>
    <t>Tempi medi denuncia COSAP</t>
  </si>
  <si>
    <t>sì</t>
  </si>
  <si>
    <t>NP</t>
  </si>
  <si>
    <t>76</t>
  </si>
  <si>
    <t>0,00611</t>
  </si>
  <si>
    <t>delta  2019/2016</t>
  </si>
  <si>
    <t>valore atteso 2019</t>
  </si>
</sst>
</file>

<file path=xl/styles.xml><?xml version="1.0" encoding="utf-8"?>
<styleSheet xmlns="http://schemas.openxmlformats.org/spreadsheetml/2006/main">
  <numFmts count="6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0.000"/>
    <numFmt numFmtId="185" formatCode="0.0"/>
    <numFmt numFmtId="186" formatCode="0.0000"/>
    <numFmt numFmtId="187" formatCode="0.00000"/>
    <numFmt numFmtId="188" formatCode="d/m"/>
    <numFmt numFmtId="189" formatCode="0.0%"/>
    <numFmt numFmtId="190" formatCode="_-* #,##0.0_-;\-* #,##0.0_-;_-* &quot;-&quot;_-;_-@_-"/>
    <numFmt numFmtId="191" formatCode="_-* #,##0.00_-;\-* #,##0.00_-;_-* &quot;-&quot;_-;_-@_-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0.000000"/>
    <numFmt numFmtId="197" formatCode="0.0000000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General_)"/>
    <numFmt numFmtId="202" formatCode="0.0_)"/>
    <numFmt numFmtId="203" formatCode="#,##0_);\(#,##0\)"/>
    <numFmt numFmtId="204" formatCode="#,##0.0_);\(#,##0.0\)"/>
    <numFmt numFmtId="205" formatCode="0.00_)"/>
    <numFmt numFmtId="206" formatCode="[h]:mm"/>
    <numFmt numFmtId="207" formatCode="[$€-2]\ #.##000_);[Red]\([$€-2]\ #.##000\)"/>
    <numFmt numFmtId="208" formatCode="_-* #,##0.0_-;\-* #,##0.0_-;_-* &quot;-&quot;??_-;_-@_-"/>
    <numFmt numFmtId="209" formatCode="_-* #,##0_-;\-* #,##0_-;_-* &quot;-&quot;??_-;_-@_-"/>
    <numFmt numFmtId="210" formatCode="[$-410]dddd\ d\ mmmm\ yyyy"/>
    <numFmt numFmtId="211" formatCode="dd/mm/yy;@"/>
    <numFmt numFmtId="212" formatCode="0.00000000"/>
    <numFmt numFmtId="213" formatCode="#,##0.00_ ;\-#,##0.00\ "/>
    <numFmt numFmtId="214" formatCode="#,##0.0_ ;\-#,##0.0\ "/>
    <numFmt numFmtId="215" formatCode="#,##0_ ;\-#,##0\ "/>
    <numFmt numFmtId="216" formatCode="_-* #,##0.000_-;\-* #,##0.000_-;_-* &quot;-&quot;??_-;_-@_-"/>
    <numFmt numFmtId="217" formatCode="_-* #,##0.0000_-;\-* #,##0.0000_-;_-* &quot;-&quot;??_-;_-@_-"/>
    <numFmt numFmtId="218" formatCode="0.000000000"/>
    <numFmt numFmtId="219" formatCode="0.0000000000"/>
    <numFmt numFmtId="220" formatCode="#,##0.00;[Red]#,##0.00"/>
  </numFmts>
  <fonts count="98">
    <font>
      <sz val="10"/>
      <name val="Arial"/>
      <family val="0"/>
    </font>
    <font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color indexed="12"/>
      <name val="Arial Narrow"/>
      <family val="2"/>
    </font>
    <font>
      <b/>
      <sz val="14"/>
      <color indexed="12"/>
      <name val="Arial"/>
      <family val="2"/>
    </font>
    <font>
      <sz val="12"/>
      <color indexed="12"/>
      <name val="Arial Narrow"/>
      <family val="2"/>
    </font>
    <font>
      <sz val="26"/>
      <name val="Arial"/>
      <family val="2"/>
    </font>
    <font>
      <b/>
      <sz val="14"/>
      <color indexed="10"/>
      <name val="Arial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34"/>
      <color indexed="6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26"/>
      <color indexed="9"/>
      <name val="Arial Narrow"/>
      <family val="2"/>
    </font>
    <font>
      <sz val="26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sz val="8"/>
      <name val="Arial Narrow"/>
      <family val="2"/>
    </font>
    <font>
      <b/>
      <sz val="12"/>
      <color indexed="12"/>
      <name val="Arial Narrow"/>
      <family val="2"/>
    </font>
    <font>
      <b/>
      <sz val="16"/>
      <color indexed="12"/>
      <name val="Arial Narrow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Arial Narrow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 Narrow"/>
      <family val="2"/>
    </font>
    <font>
      <sz val="12"/>
      <color indexed="13"/>
      <name val="Arial Narrow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9.25"/>
      <color indexed="8"/>
      <name val="Arial"/>
      <family val="2"/>
    </font>
    <font>
      <b/>
      <sz val="17.25"/>
      <color indexed="8"/>
      <name val="Arial"/>
      <family val="2"/>
    </font>
    <font>
      <b/>
      <sz val="13.75"/>
      <color indexed="8"/>
      <name val="Arial"/>
      <family val="2"/>
    </font>
    <font>
      <b/>
      <sz val="18.5"/>
      <color indexed="8"/>
      <name val="Arial"/>
      <family val="2"/>
    </font>
    <font>
      <sz val="11.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sz val="20.5"/>
      <color indexed="8"/>
      <name val="Arial"/>
      <family val="2"/>
    </font>
    <font>
      <sz val="16.25"/>
      <color indexed="8"/>
      <name val="Arial"/>
      <family val="2"/>
    </font>
    <font>
      <b/>
      <sz val="15"/>
      <color indexed="8"/>
      <name val="Arial"/>
      <family val="2"/>
    </font>
    <font>
      <b/>
      <sz val="21.25"/>
      <color indexed="8"/>
      <name val="Arial"/>
      <family val="2"/>
    </font>
    <font>
      <sz val="10.1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i/>
      <sz val="12"/>
      <color indexed="63"/>
      <name val="Calibri"/>
      <family val="2"/>
    </font>
    <font>
      <sz val="12"/>
      <color indexed="63"/>
      <name val="Calibri"/>
      <family val="2"/>
    </font>
    <font>
      <sz val="8.2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 Narrow"/>
      <family val="2"/>
    </font>
    <font>
      <sz val="12"/>
      <color rgb="FFFFFF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1" applyNumberFormat="0" applyAlignment="0" applyProtection="0"/>
    <xf numFmtId="0" fontId="82" fillId="0" borderId="2" applyNumberFormat="0" applyFill="0" applyAlignment="0" applyProtection="0"/>
    <xf numFmtId="0" fontId="8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0" fillId="0" borderId="0" applyFont="0" applyFill="0" applyBorder="0" applyAlignment="0" applyProtection="0"/>
    <xf numFmtId="0" fontId="84" fillId="28" borderId="1" applyNumberFormat="0" applyAlignment="0" applyProtection="0"/>
    <xf numFmtId="43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0" fontId="86" fillId="20" borderId="5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177" fontId="0" fillId="0" borderId="0" applyFont="0" applyFill="0" applyBorder="0" applyAlignment="0" applyProtection="0"/>
    <xf numFmtId="195" fontId="6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Alignment="1" quotePrefix="1">
      <alignment/>
    </xf>
    <xf numFmtId="0" fontId="0" fillId="0" borderId="0" xfId="0" applyFill="1" applyAlignment="1">
      <alignment horizontal="center"/>
    </xf>
    <xf numFmtId="0" fontId="19" fillId="0" borderId="0" xfId="0" applyFont="1" applyAlignment="1">
      <alignment horizontal="center"/>
    </xf>
    <xf numFmtId="185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20" fillId="34" borderId="0" xfId="0" applyFont="1" applyFill="1" applyAlignment="1">
      <alignment horizontal="center" vertical="center" wrapText="1"/>
    </xf>
    <xf numFmtId="0" fontId="8" fillId="0" borderId="0" xfId="0" applyFont="1" applyFill="1" applyAlignment="1" quotePrefix="1">
      <alignment horizontal="center"/>
    </xf>
    <xf numFmtId="0" fontId="21" fillId="35" borderId="0" xfId="0" applyFont="1" applyFill="1" applyAlignment="1">
      <alignment/>
    </xf>
    <xf numFmtId="0" fontId="22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20" fillId="36" borderId="0" xfId="0" applyFont="1" applyFill="1" applyAlignment="1">
      <alignment horizontal="center"/>
    </xf>
    <xf numFmtId="0" fontId="25" fillId="37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8" borderId="0" xfId="0" applyFill="1" applyAlignment="1">
      <alignment/>
    </xf>
    <xf numFmtId="0" fontId="3" fillId="38" borderId="0" xfId="0" applyFont="1" applyFill="1" applyAlignment="1">
      <alignment/>
    </xf>
    <xf numFmtId="0" fontId="18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2" fillId="38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0" fillId="37" borderId="0" xfId="0" applyFont="1" applyFill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0" fillId="0" borderId="0" xfId="0" applyAlignment="1" quotePrefix="1">
      <alignment horizontal="center"/>
    </xf>
    <xf numFmtId="1" fontId="23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43" fontId="0" fillId="0" borderId="0" xfId="46" applyFont="1" applyAlignment="1">
      <alignment horizontal="center"/>
    </xf>
    <xf numFmtId="43" fontId="8" fillId="0" borderId="0" xfId="46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22" fillId="35" borderId="0" xfId="0" applyFont="1" applyFill="1" applyAlignment="1">
      <alignment horizontal="center"/>
    </xf>
    <xf numFmtId="0" fontId="9" fillId="39" borderId="10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8" fillId="39" borderId="10" xfId="0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15" fillId="39" borderId="10" xfId="0" applyFont="1" applyFill="1" applyBorder="1" applyAlignment="1">
      <alignment/>
    </xf>
    <xf numFmtId="0" fontId="26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40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horizontal="center"/>
    </xf>
    <xf numFmtId="0" fontId="20" fillId="40" borderId="10" xfId="0" applyFont="1" applyFill="1" applyBorder="1" applyAlignment="1">
      <alignment horizontal="center"/>
    </xf>
    <xf numFmtId="0" fontId="20" fillId="40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9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20" fillId="40" borderId="0" xfId="0" applyFont="1" applyFill="1" applyBorder="1" applyAlignment="1">
      <alignment horizontal="left"/>
    </xf>
    <xf numFmtId="0" fontId="14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24" fillId="39" borderId="10" xfId="0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/>
    </xf>
    <xf numFmtId="43" fontId="1" fillId="0" borderId="0" xfId="46" applyFont="1" applyFill="1" applyAlignment="1">
      <alignment horizontal="center"/>
    </xf>
    <xf numFmtId="9" fontId="0" fillId="0" borderId="0" xfId="46" applyNumberFormat="1" applyFont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43" fontId="0" fillId="0" borderId="0" xfId="46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27" fillId="40" borderId="0" xfId="0" applyFont="1" applyFill="1" applyAlignment="1">
      <alignment/>
    </xf>
    <xf numFmtId="0" fontId="8" fillId="40" borderId="0" xfId="0" applyFont="1" applyFill="1" applyAlignment="1">
      <alignment/>
    </xf>
    <xf numFmtId="0" fontId="8" fillId="4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9" fillId="34" borderId="0" xfId="0" applyFont="1" applyFill="1" applyAlignment="1">
      <alignment horizontal="center" vertical="center" wrapText="1"/>
    </xf>
    <xf numFmtId="0" fontId="33" fillId="39" borderId="10" xfId="0" applyFont="1" applyFill="1" applyBorder="1" applyAlignment="1" quotePrefix="1">
      <alignment/>
    </xf>
    <xf numFmtId="0" fontId="33" fillId="39" borderId="10" xfId="0" applyFont="1" applyFill="1" applyBorder="1" applyAlignment="1">
      <alignment/>
    </xf>
    <xf numFmtId="0" fontId="27" fillId="39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85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40" borderId="10" xfId="0" applyFont="1" applyFill="1" applyBorder="1" applyAlignment="1">
      <alignment/>
    </xf>
    <xf numFmtId="0" fontId="8" fillId="40" borderId="10" xfId="0" applyFont="1" applyFill="1" applyBorder="1" applyAlignment="1">
      <alignment horizontal="center"/>
    </xf>
    <xf numFmtId="0" fontId="8" fillId="40" borderId="0" xfId="0" applyFont="1" applyFill="1" applyBorder="1" applyAlignment="1">
      <alignment/>
    </xf>
    <xf numFmtId="0" fontId="8" fillId="40" borderId="0" xfId="0" applyFont="1" applyFill="1" applyBorder="1" applyAlignment="1">
      <alignment horizontal="center"/>
    </xf>
    <xf numFmtId="0" fontId="9" fillId="40" borderId="0" xfId="0" applyFont="1" applyFill="1" applyBorder="1" applyAlignment="1">
      <alignment horizontal="left"/>
    </xf>
    <xf numFmtId="0" fontId="9" fillId="40" borderId="11" xfId="0" applyFont="1" applyFill="1" applyBorder="1" applyAlignment="1">
      <alignment/>
    </xf>
    <xf numFmtId="0" fontId="8" fillId="0" borderId="0" xfId="0" applyFont="1" applyAlignment="1">
      <alignment horizontal="left"/>
    </xf>
    <xf numFmtId="0" fontId="29" fillId="4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4" fillId="0" borderId="0" xfId="0" applyFont="1" applyAlignment="1">
      <alignment horizontal="center" readingOrder="1"/>
    </xf>
    <xf numFmtId="1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center"/>
    </xf>
    <xf numFmtId="0" fontId="20" fillId="41" borderId="0" xfId="0" applyFont="1" applyFill="1" applyAlignment="1">
      <alignment horizontal="center" vertical="center" wrapText="1"/>
    </xf>
    <xf numFmtId="0" fontId="9" fillId="42" borderId="10" xfId="0" applyFont="1" applyFill="1" applyBorder="1" applyAlignment="1">
      <alignment/>
    </xf>
    <xf numFmtId="0" fontId="8" fillId="42" borderId="10" xfId="0" applyFont="1" applyFill="1" applyBorder="1" applyAlignment="1">
      <alignment/>
    </xf>
    <xf numFmtId="0" fontId="23" fillId="36" borderId="0" xfId="0" applyFont="1" applyFill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96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8" fillId="43" borderId="0" xfId="0" applyFont="1" applyFill="1" applyAlignment="1">
      <alignment/>
    </xf>
    <xf numFmtId="0" fontId="0" fillId="43" borderId="0" xfId="0" applyFill="1" applyAlignment="1">
      <alignment/>
    </xf>
    <xf numFmtId="0" fontId="0" fillId="0" borderId="0" xfId="0" applyFont="1" applyFill="1" applyAlignment="1">
      <alignment horizontal="center"/>
    </xf>
    <xf numFmtId="0" fontId="8" fillId="43" borderId="0" xfId="0" applyFont="1" applyFill="1" applyAlignment="1">
      <alignment horizontal="center"/>
    </xf>
    <xf numFmtId="0" fontId="8" fillId="43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4" fillId="39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4" fontId="0" fillId="0" borderId="0" xfId="0" applyNumberFormat="1" applyFill="1" applyAlignment="1">
      <alignment horizontal="center"/>
    </xf>
    <xf numFmtId="209" fontId="8" fillId="0" borderId="0" xfId="46" applyNumberFormat="1" applyFont="1" applyAlignment="1">
      <alignment/>
    </xf>
    <xf numFmtId="1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9" fillId="43" borderId="0" xfId="0" applyFont="1" applyFill="1" applyBorder="1" applyAlignment="1">
      <alignment/>
    </xf>
    <xf numFmtId="0" fontId="0" fillId="4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43" borderId="14" xfId="0" applyFont="1" applyFill="1" applyBorder="1" applyAlignment="1">
      <alignment/>
    </xf>
    <xf numFmtId="0" fontId="9" fillId="43" borderId="13" xfId="0" applyFont="1" applyFill="1" applyBorder="1" applyAlignment="1">
      <alignment/>
    </xf>
    <xf numFmtId="0" fontId="8" fillId="43" borderId="13" xfId="0" applyFont="1" applyFill="1" applyBorder="1" applyAlignment="1">
      <alignment horizontal="center"/>
    </xf>
    <xf numFmtId="0" fontId="0" fillId="43" borderId="13" xfId="0" applyFont="1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0" fontId="8" fillId="43" borderId="16" xfId="0" applyFont="1" applyFill="1" applyBorder="1" applyAlignment="1">
      <alignment/>
    </xf>
    <xf numFmtId="0" fontId="0" fillId="43" borderId="17" xfId="0" applyFont="1" applyFill="1" applyBorder="1" applyAlignment="1">
      <alignment horizontal="center"/>
    </xf>
    <xf numFmtId="9" fontId="8" fillId="0" borderId="0" xfId="0" applyNumberFormat="1" applyFont="1" applyFill="1" applyAlignment="1">
      <alignment horizontal="center"/>
    </xf>
    <xf numFmtId="0" fontId="97" fillId="39" borderId="10" xfId="0" applyFont="1" applyFill="1" applyBorder="1" applyAlignment="1">
      <alignment horizontal="center"/>
    </xf>
    <xf numFmtId="0" fontId="97" fillId="39" borderId="10" xfId="0" applyFont="1" applyFill="1" applyBorder="1" applyAlignment="1">
      <alignment/>
    </xf>
    <xf numFmtId="3" fontId="8" fillId="0" borderId="0" xfId="0" applyNumberFormat="1" applyFont="1" applyFill="1" applyAlignment="1" quotePrefix="1">
      <alignment horizontal="center"/>
    </xf>
    <xf numFmtId="0" fontId="20" fillId="41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1" fontId="20" fillId="36" borderId="0" xfId="0" applyNumberFormat="1" applyFont="1" applyFill="1" applyAlignment="1">
      <alignment horizontal="center"/>
    </xf>
    <xf numFmtId="0" fontId="1" fillId="0" borderId="0" xfId="0" applyFont="1" applyBorder="1" applyAlignment="1">
      <alignment/>
    </xf>
    <xf numFmtId="0" fontId="35" fillId="36" borderId="0" xfId="0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96" fillId="41" borderId="0" xfId="0" applyFont="1" applyFill="1" applyBorder="1" applyAlignment="1">
      <alignment horizontal="center"/>
    </xf>
    <xf numFmtId="49" fontId="8" fillId="43" borderId="0" xfId="0" applyNumberFormat="1" applyFont="1" applyFill="1" applyAlignment="1">
      <alignment horizontal="center"/>
    </xf>
    <xf numFmtId="0" fontId="8" fillId="43" borderId="0" xfId="0" applyNumberFormat="1" applyFont="1" applyFill="1" applyAlignment="1">
      <alignment horizontal="center"/>
    </xf>
    <xf numFmtId="10" fontId="8" fillId="43" borderId="0" xfId="0" applyNumberFormat="1" applyFont="1" applyFill="1" applyAlignment="1">
      <alignment horizontal="center"/>
    </xf>
    <xf numFmtId="0" fontId="0" fillId="43" borderId="0" xfId="0" applyFill="1" applyAlignment="1">
      <alignment horizontal="center"/>
    </xf>
    <xf numFmtId="9" fontId="0" fillId="43" borderId="0" xfId="46" applyNumberFormat="1" applyFont="1" applyFill="1" applyAlignment="1">
      <alignment horizontal="center"/>
    </xf>
    <xf numFmtId="43" fontId="1" fillId="43" borderId="0" xfId="46" applyFont="1" applyFill="1" applyAlignment="1">
      <alignment horizontal="center"/>
    </xf>
    <xf numFmtId="10" fontId="0" fillId="43" borderId="0" xfId="0" applyNumberFormat="1" applyFill="1" applyAlignment="1">
      <alignment horizontal="center"/>
    </xf>
    <xf numFmtId="0" fontId="8" fillId="0" borderId="0" xfId="46" applyNumberFormat="1" applyFont="1" applyFill="1" applyAlignment="1">
      <alignment horizontal="center"/>
    </xf>
    <xf numFmtId="0" fontId="8" fillId="41" borderId="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9" fillId="4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Fill="1" applyAlignment="1" quotePrefix="1">
      <alignment horizontal="center"/>
    </xf>
    <xf numFmtId="0" fontId="0" fillId="0" borderId="0" xfId="0" applyAlignment="1">
      <alignment horizontal="center"/>
    </xf>
    <xf numFmtId="0" fontId="20" fillId="4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20" fillId="0" borderId="0" xfId="0" applyFont="1" applyFill="1" applyAlignment="1">
      <alignment horizontal="center"/>
    </xf>
    <xf numFmtId="0" fontId="8" fillId="39" borderId="0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DU DATI E GRAFICO 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DU DATI E GRAFICO 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Anagrafico ultimi 20 anni
</a:t>
            </a:r>
          </a:p>
        </c:rich>
      </c:tx>
      <c:layout>
        <c:manualLayout>
          <c:xMode val="factor"/>
          <c:yMode val="factor"/>
          <c:x val="0.06175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7525"/>
          <c:w val="0.768"/>
          <c:h val="0.66575"/>
        </c:manualLayout>
      </c:layout>
      <c:lineChart>
        <c:grouping val="standard"/>
        <c:varyColors val="0"/>
        <c:ser>
          <c:idx val="0"/>
          <c:order val="0"/>
          <c:tx>
            <c:v>Popolazione Residente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'[3]Dati 1970-2014'!$A$22:$A$49</c:f>
              <c:num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'[3]Dati 1970-2014'!$B$22:$B$49</c:f>
              <c:numCache>
                <c:ptCount val="28"/>
                <c:pt idx="0">
                  <c:v>10382</c:v>
                </c:pt>
                <c:pt idx="1">
                  <c:v>10445</c:v>
                </c:pt>
                <c:pt idx="2">
                  <c:v>10542</c:v>
                </c:pt>
                <c:pt idx="3">
                  <c:v>10584</c:v>
                </c:pt>
                <c:pt idx="4">
                  <c:v>10592</c:v>
                </c:pt>
                <c:pt idx="5">
                  <c:v>10671</c:v>
                </c:pt>
                <c:pt idx="6">
                  <c:v>10707</c:v>
                </c:pt>
                <c:pt idx="7">
                  <c:v>10798</c:v>
                </c:pt>
                <c:pt idx="8">
                  <c:v>10814</c:v>
                </c:pt>
                <c:pt idx="9">
                  <c:v>10891</c:v>
                </c:pt>
                <c:pt idx="10">
                  <c:v>11048</c:v>
                </c:pt>
                <c:pt idx="11">
                  <c:v>11481</c:v>
                </c:pt>
                <c:pt idx="12">
                  <c:v>11419</c:v>
                </c:pt>
                <c:pt idx="13">
                  <c:v>11616</c:v>
                </c:pt>
                <c:pt idx="14">
                  <c:v>11778</c:v>
                </c:pt>
                <c:pt idx="15">
                  <c:v>11858</c:v>
                </c:pt>
                <c:pt idx="16">
                  <c:v>11922</c:v>
                </c:pt>
                <c:pt idx="17">
                  <c:v>12018</c:v>
                </c:pt>
                <c:pt idx="18">
                  <c:v>12172</c:v>
                </c:pt>
                <c:pt idx="19">
                  <c:v>12206</c:v>
                </c:pt>
                <c:pt idx="20">
                  <c:v>12340</c:v>
                </c:pt>
                <c:pt idx="21">
                  <c:v>12366</c:v>
                </c:pt>
                <c:pt idx="22">
                  <c:v>12364</c:v>
                </c:pt>
                <c:pt idx="23">
                  <c:v>12385</c:v>
                </c:pt>
                <c:pt idx="24">
                  <c:v>12388</c:v>
                </c:pt>
                <c:pt idx="25">
                  <c:v>12346</c:v>
                </c:pt>
                <c:pt idx="26">
                  <c:v>12288</c:v>
                </c:pt>
                <c:pt idx="27">
                  <c:v>12292</c:v>
                </c:pt>
              </c:numCache>
            </c:numRef>
          </c:val>
          <c:smooth val="0"/>
        </c:ser>
        <c:marker val="1"/>
        <c:axId val="21024306"/>
        <c:axId val="55001027"/>
      </c:lineChart>
      <c:catAx>
        <c:axId val="21024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01027"/>
        <c:crossesAt val="9200"/>
        <c:auto val="1"/>
        <c:lblOffset val="100"/>
        <c:tickLblSkip val="1"/>
        <c:noMultiLvlLbl val="0"/>
      </c:catAx>
      <c:valAx>
        <c:axId val="55001027"/>
        <c:scaling>
          <c:orientation val="minMax"/>
          <c:max val="12600"/>
          <c:min val="9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Popolazione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24306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0685"/>
          <c:w val="0.05025"/>
          <c:h val="0.9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Anagrafico ultimi 40 anni</a:t>
            </a:r>
          </a:p>
        </c:rich>
      </c:tx>
      <c:layout>
        <c:manualLayout>
          <c:xMode val="factor"/>
          <c:yMode val="factor"/>
          <c:x val="0.061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7525"/>
          <c:w val="0.76925"/>
          <c:h val="0.666"/>
        </c:manualLayout>
      </c:layout>
      <c:lineChart>
        <c:grouping val="standard"/>
        <c:varyColors val="0"/>
        <c:ser>
          <c:idx val="0"/>
          <c:order val="0"/>
          <c:tx>
            <c:v>Popolazione Residente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'[3]Dati 1970-2014'!$A$2:$A$49</c:f>
              <c:numCach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'[3]Dati 1970-2014'!$B$2:$B$49</c:f>
              <c:numCache>
                <c:ptCount val="48"/>
                <c:pt idx="0">
                  <c:v>9401</c:v>
                </c:pt>
                <c:pt idx="1">
                  <c:v>9444</c:v>
                </c:pt>
                <c:pt idx="2">
                  <c:v>9416</c:v>
                </c:pt>
                <c:pt idx="3">
                  <c:v>9392</c:v>
                </c:pt>
                <c:pt idx="4">
                  <c:v>9454</c:v>
                </c:pt>
                <c:pt idx="5">
                  <c:v>9521</c:v>
                </c:pt>
                <c:pt idx="6">
                  <c:v>9590</c:v>
                </c:pt>
                <c:pt idx="7">
                  <c:v>9658</c:v>
                </c:pt>
                <c:pt idx="8">
                  <c:v>9720</c:v>
                </c:pt>
                <c:pt idx="9">
                  <c:v>9807</c:v>
                </c:pt>
                <c:pt idx="10">
                  <c:v>9915</c:v>
                </c:pt>
                <c:pt idx="11">
                  <c:v>9940</c:v>
                </c:pt>
                <c:pt idx="12">
                  <c:v>9988</c:v>
                </c:pt>
                <c:pt idx="13">
                  <c:v>10035</c:v>
                </c:pt>
                <c:pt idx="14">
                  <c:v>10054</c:v>
                </c:pt>
                <c:pt idx="15">
                  <c:v>10099</c:v>
                </c:pt>
                <c:pt idx="16">
                  <c:v>10087</c:v>
                </c:pt>
                <c:pt idx="17">
                  <c:v>10069</c:v>
                </c:pt>
                <c:pt idx="18">
                  <c:v>10095</c:v>
                </c:pt>
                <c:pt idx="19">
                  <c:v>10235</c:v>
                </c:pt>
                <c:pt idx="20">
                  <c:v>10382</c:v>
                </c:pt>
                <c:pt idx="21">
                  <c:v>10445</c:v>
                </c:pt>
                <c:pt idx="22">
                  <c:v>10542</c:v>
                </c:pt>
                <c:pt idx="23">
                  <c:v>10584</c:v>
                </c:pt>
                <c:pt idx="24">
                  <c:v>10592</c:v>
                </c:pt>
                <c:pt idx="25">
                  <c:v>10671</c:v>
                </c:pt>
                <c:pt idx="26">
                  <c:v>10707</c:v>
                </c:pt>
                <c:pt idx="27">
                  <c:v>10798</c:v>
                </c:pt>
                <c:pt idx="28">
                  <c:v>10814</c:v>
                </c:pt>
                <c:pt idx="29">
                  <c:v>10891</c:v>
                </c:pt>
                <c:pt idx="30">
                  <c:v>11048</c:v>
                </c:pt>
                <c:pt idx="31">
                  <c:v>11481</c:v>
                </c:pt>
                <c:pt idx="32">
                  <c:v>11419</c:v>
                </c:pt>
                <c:pt idx="33">
                  <c:v>11616</c:v>
                </c:pt>
                <c:pt idx="34">
                  <c:v>11778</c:v>
                </c:pt>
                <c:pt idx="35">
                  <c:v>11858</c:v>
                </c:pt>
                <c:pt idx="36">
                  <c:v>11922</c:v>
                </c:pt>
                <c:pt idx="37">
                  <c:v>12018</c:v>
                </c:pt>
                <c:pt idx="38">
                  <c:v>12172</c:v>
                </c:pt>
                <c:pt idx="39">
                  <c:v>12206</c:v>
                </c:pt>
                <c:pt idx="40">
                  <c:v>12340</c:v>
                </c:pt>
                <c:pt idx="41">
                  <c:v>12366</c:v>
                </c:pt>
                <c:pt idx="42">
                  <c:v>12364</c:v>
                </c:pt>
                <c:pt idx="43">
                  <c:v>12385</c:v>
                </c:pt>
                <c:pt idx="44">
                  <c:v>12388</c:v>
                </c:pt>
                <c:pt idx="45">
                  <c:v>12346</c:v>
                </c:pt>
                <c:pt idx="46">
                  <c:v>12288</c:v>
                </c:pt>
                <c:pt idx="47">
                  <c:v>12292</c:v>
                </c:pt>
              </c:numCache>
            </c:numRef>
          </c:val>
          <c:smooth val="0"/>
        </c:ser>
        <c:marker val="1"/>
        <c:axId val="25247196"/>
        <c:axId val="25898173"/>
      </c:lineChart>
      <c:catAx>
        <c:axId val="25247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8173"/>
        <c:crossesAt val="9200"/>
        <c:auto val="1"/>
        <c:lblOffset val="100"/>
        <c:tickLblSkip val="1"/>
        <c:tickMarkSkip val="2"/>
        <c:noMultiLvlLbl val="0"/>
      </c:catAx>
      <c:valAx>
        <c:axId val="25898173"/>
        <c:scaling>
          <c:orientation val="minMax"/>
          <c:max val="12600"/>
          <c:min val="9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Popolazione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47196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06875"/>
          <c:w val="0.05025"/>
          <c:h val="0.9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Demografico Popolazione Straniera residente dal 1991 al 31.12.2017</a:t>
            </a:r>
          </a:p>
        </c:rich>
      </c:tx>
      <c:layout>
        <c:manualLayout>
          <c:xMode val="factor"/>
          <c:yMode val="factor"/>
          <c:x val="-0.012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23175"/>
          <c:w val="0.944"/>
          <c:h val="0.66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'[4]dati stranieri'!$A$2:$A$29</c:f>
              <c:num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'[4]dati stranieri'!$C$2:$C$29</c:f>
              <c:numCache>
                <c:ptCount val="28"/>
                <c:pt idx="0">
                  <c:v>48</c:v>
                </c:pt>
                <c:pt idx="1">
                  <c:v>59</c:v>
                </c:pt>
                <c:pt idx="2">
                  <c:v>79</c:v>
                </c:pt>
                <c:pt idx="3">
                  <c:v>91</c:v>
                </c:pt>
                <c:pt idx="4">
                  <c:v>102</c:v>
                </c:pt>
                <c:pt idx="5">
                  <c:v>115</c:v>
                </c:pt>
                <c:pt idx="6">
                  <c:v>139</c:v>
                </c:pt>
                <c:pt idx="7">
                  <c:v>160</c:v>
                </c:pt>
                <c:pt idx="8">
                  <c:v>215</c:v>
                </c:pt>
                <c:pt idx="9">
                  <c:v>253</c:v>
                </c:pt>
                <c:pt idx="10">
                  <c:v>318</c:v>
                </c:pt>
                <c:pt idx="11">
                  <c:v>340</c:v>
                </c:pt>
                <c:pt idx="12">
                  <c:v>389</c:v>
                </c:pt>
                <c:pt idx="13">
                  <c:v>451</c:v>
                </c:pt>
                <c:pt idx="14">
                  <c:v>549</c:v>
                </c:pt>
                <c:pt idx="15">
                  <c:v>622</c:v>
                </c:pt>
                <c:pt idx="16">
                  <c:v>661</c:v>
                </c:pt>
                <c:pt idx="17">
                  <c:v>742</c:v>
                </c:pt>
                <c:pt idx="18">
                  <c:v>823</c:v>
                </c:pt>
                <c:pt idx="19">
                  <c:v>881</c:v>
                </c:pt>
                <c:pt idx="20">
                  <c:v>928</c:v>
                </c:pt>
                <c:pt idx="21">
                  <c:v>971</c:v>
                </c:pt>
                <c:pt idx="22">
                  <c:v>965</c:v>
                </c:pt>
                <c:pt idx="23">
                  <c:v>998</c:v>
                </c:pt>
                <c:pt idx="24">
                  <c:v>994</c:v>
                </c:pt>
                <c:pt idx="25">
                  <c:v>951</c:v>
                </c:pt>
                <c:pt idx="26">
                  <c:v>942</c:v>
                </c:pt>
                <c:pt idx="27">
                  <c:v>933</c:v>
                </c:pt>
              </c:numCache>
            </c:numRef>
          </c:val>
          <c:smooth val="0"/>
        </c:ser>
        <c:marker val="1"/>
        <c:axId val="31756966"/>
        <c:axId val="17377239"/>
      </c:lineChart>
      <c:catAx>
        <c:axId val="3175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77239"/>
        <c:crosses val="autoZero"/>
        <c:auto val="1"/>
        <c:lblOffset val="100"/>
        <c:tickLblSkip val="1"/>
        <c:noMultiLvlLbl val="0"/>
      </c:catAx>
      <c:valAx>
        <c:axId val="1737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Popolazione Straniera Residente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2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56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TASSO DI MORTALITA' - NATALITA' - NUZIALITA' 
DAL 2002 AL 31-12-2017</a:t>
            </a:r>
          </a:p>
        </c:rich>
      </c:tx>
      <c:layout>
        <c:manualLayout>
          <c:xMode val="factor"/>
          <c:yMode val="factor"/>
          <c:x val="-0.11275"/>
          <c:y val="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735"/>
          <c:w val="0.763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'[5]GRAFICO PERCENTUALI'!$B$1</c:f>
              <c:strCache>
                <c:ptCount val="1"/>
                <c:pt idx="0">
                  <c:v>INDICE DI MORTALITA'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5400000" anchor="ctr"/>
              <a:lstStyle/>
              <a:p>
                <a:pPr algn="ctr">
                  <a:defRPr lang="en-US" cap="none" sz="1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'[5]GRAFICO PERCENTUALI'!$A$3:$A$18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'[5]GRAFICO PERCENTUALI'!$B$3:$B$18</c:f>
              <c:numCache>
                <c:ptCount val="16"/>
                <c:pt idx="0">
                  <c:v>1.0713352495427229</c:v>
                </c:pt>
                <c:pt idx="1">
                  <c:v>0.9983361064891847</c:v>
                </c:pt>
                <c:pt idx="2">
                  <c:v>1.127754820936639</c:v>
                </c:pt>
                <c:pt idx="3">
                  <c:v>1.0018678892851078</c:v>
                </c:pt>
                <c:pt idx="4">
                  <c:v>0.9107775341541575</c:v>
                </c:pt>
                <c:pt idx="5">
                  <c:v>1.1313165172211515</c:v>
                </c:pt>
                <c:pt idx="6">
                  <c:v>0.7685551163812033</c:v>
                </c:pt>
                <c:pt idx="7">
                  <c:v>0.7685551163812033</c:v>
                </c:pt>
                <c:pt idx="8">
                  <c:v>1.1142061281337048</c:v>
                </c:pt>
                <c:pt idx="9">
                  <c:v>1.012965964343598</c:v>
                </c:pt>
                <c:pt idx="10">
                  <c:v>1.1078764353873525</c:v>
                </c:pt>
                <c:pt idx="11">
                  <c:v>0.9301197023616953</c:v>
                </c:pt>
                <c:pt idx="12">
                  <c:v>0.9445386292080407</c:v>
                </c:pt>
                <c:pt idx="13">
                  <c:v>0.9928963513077171</c:v>
                </c:pt>
                <c:pt idx="14">
                  <c:v>1.1423478894920198</c:v>
                </c:pt>
                <c:pt idx="15">
                  <c:v>0.9847005208333334</c:v>
                </c:pt>
              </c:numCache>
            </c:numRef>
          </c:val>
        </c:ser>
        <c:ser>
          <c:idx val="1"/>
          <c:order val="1"/>
          <c:tx>
            <c:strRef>
              <c:f>'[5]GRAFICO PERCENTUALI'!$C$1</c:f>
              <c:strCache>
                <c:ptCount val="1"/>
                <c:pt idx="0">
                  <c:v>INDICE DI NATALITA'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5400000" anchor="ctr"/>
              <a:lstStyle/>
              <a:p>
                <a:pPr algn="ctr">
                  <a:defRPr lang="en-US" cap="none" sz="1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'[5]GRAFICO PERCENTUALI'!$A$3:$A$18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'[5]GRAFICO PERCENTUALI'!$C$3:$C$18</c:f>
              <c:numCache>
                <c:ptCount val="16"/>
                <c:pt idx="0">
                  <c:v>0.8884243532793311</c:v>
                </c:pt>
                <c:pt idx="1">
                  <c:v>0.8494614239425519</c:v>
                </c:pt>
                <c:pt idx="2">
                  <c:v>0.9641873278236914</c:v>
                </c:pt>
                <c:pt idx="3">
                  <c:v>0.9763966717609102</c:v>
                </c:pt>
                <c:pt idx="4">
                  <c:v>0.9951087873165796</c:v>
                </c:pt>
                <c:pt idx="5">
                  <c:v>0.9301935808262801</c:v>
                </c:pt>
                <c:pt idx="6">
                  <c:v>1</c:v>
                </c:pt>
                <c:pt idx="7">
                  <c:v>1.0210803689064558</c:v>
                </c:pt>
                <c:pt idx="8">
                  <c:v>0.811076519744388</c:v>
                </c:pt>
                <c:pt idx="9">
                  <c:v>0.8022690437601296</c:v>
                </c:pt>
                <c:pt idx="10">
                  <c:v>0.7843454354330072</c:v>
                </c:pt>
                <c:pt idx="11">
                  <c:v>0.7926237463604012</c:v>
                </c:pt>
                <c:pt idx="12">
                  <c:v>0.8155026241421073</c:v>
                </c:pt>
                <c:pt idx="13">
                  <c:v>0.7265095253471101</c:v>
                </c:pt>
                <c:pt idx="14">
                  <c:v>0.7777687758243539</c:v>
                </c:pt>
                <c:pt idx="15">
                  <c:v>0.7080078125</c:v>
                </c:pt>
              </c:numCache>
            </c:numRef>
          </c:val>
        </c:ser>
        <c:ser>
          <c:idx val="2"/>
          <c:order val="2"/>
          <c:tx>
            <c:strRef>
              <c:f>'[5]GRAFICO PERCENTUALI'!$D$1</c:f>
              <c:strCache>
                <c:ptCount val="1"/>
                <c:pt idx="0">
                  <c:v>INDICE DI NUZIALITA'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5400000" anchor="ctr"/>
              <a:lstStyle/>
              <a:p>
                <a:pPr algn="ctr">
                  <a:defRPr lang="en-US" cap="none" sz="1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'[5]GRAFICO PERCENTUALI'!$A$3:$A$18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'[5]GRAFICO PERCENTUALI'!$D$3:$D$18</c:f>
              <c:numCache>
                <c:ptCount val="16"/>
                <c:pt idx="0">
                  <c:v>0.7316435850535667</c:v>
                </c:pt>
                <c:pt idx="1">
                  <c:v>0.700586741395919</c:v>
                </c:pt>
                <c:pt idx="2">
                  <c:v>0.6456611570247934</c:v>
                </c:pt>
                <c:pt idx="3">
                  <c:v>0.6367804381049414</c:v>
                </c:pt>
                <c:pt idx="4">
                  <c:v>0.6409175240344072</c:v>
                </c:pt>
                <c:pt idx="5">
                  <c:v>0.5111874633369647</c:v>
                </c:pt>
                <c:pt idx="6">
                  <c:v>0.5599472990777339</c:v>
                </c:pt>
                <c:pt idx="7">
                  <c:v>0.5599472990777339</c:v>
                </c:pt>
                <c:pt idx="8">
                  <c:v>0.4669834507619204</c:v>
                </c:pt>
                <c:pt idx="9">
                  <c:v>0.5510534846029173</c:v>
                </c:pt>
                <c:pt idx="10">
                  <c:v>0.4447679120168203</c:v>
                </c:pt>
                <c:pt idx="11">
                  <c:v>0.4529278550630864</c:v>
                </c:pt>
                <c:pt idx="12">
                  <c:v>0.42793702058942273</c:v>
                </c:pt>
                <c:pt idx="13">
                  <c:v>0.4762673555053277</c:v>
                </c:pt>
                <c:pt idx="14">
                  <c:v>0.29159241859711643</c:v>
                </c:pt>
                <c:pt idx="15">
                  <c:v>0.2197265625</c:v>
                </c:pt>
              </c:numCache>
            </c:numRef>
          </c:val>
        </c:ser>
        <c:axId val="22177424"/>
        <c:axId val="65379089"/>
      </c:barChart>
      <c:catAx>
        <c:axId val="2217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79089"/>
        <c:crosses val="autoZero"/>
        <c:auto val="1"/>
        <c:lblOffset val="100"/>
        <c:tickLblSkip val="1"/>
        <c:noMultiLvlLbl val="0"/>
      </c:catAx>
      <c:valAx>
        <c:axId val="65379089"/>
        <c:scaling>
          <c:orientation val="minMax"/>
          <c:max val="1.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7424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.4955"/>
          <c:w val="0.19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[INTERVALLOCELLE]; [PERCENTUALE]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[INTERVALLOCELLE]; [PERCENTUALE]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[INTERVALLOCELLE]; [PERCENTUALE]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[INTERVALLOCELLE]; [PERCENTUALE]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[INTERVALLOCELLE]; [PERCENTUALE]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[INTERVALLOCELLE]; [PERCENTUALE]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'[2]Foglio1'!$H$92:$H$97</c:f>
              <c:strCache>
                <c:ptCount val="6"/>
                <c:pt idx="0">
                  <c:v>&lt; 5 giorni</c:v>
                </c:pt>
                <c:pt idx="1">
                  <c:v>da 5 a 10 giorni</c:v>
                </c:pt>
                <c:pt idx="2">
                  <c:v>da 10 a 15 giorni</c:v>
                </c:pt>
                <c:pt idx="3">
                  <c:v>da 15 a 20 giorni</c:v>
                </c:pt>
                <c:pt idx="4">
                  <c:v>da 20 a 30 giorni</c:v>
                </c:pt>
                <c:pt idx="5">
                  <c:v>oltre 30 giorni</c:v>
                </c:pt>
              </c:strCache>
            </c:strRef>
          </c:cat>
          <c:val>
            <c:numRef>
              <c:f>'[2]Foglio1'!$G$92:$G$97</c:f>
              <c:numCache>
                <c:ptCount val="6"/>
                <c:pt idx="0">
                  <c:v>60</c:v>
                </c:pt>
                <c:pt idx="1">
                  <c:v>26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COMUNE DI TERRANUOVA BRACCIOLINI
</a:t>
            </a:r>
            <a:r>
              <a:rPr lang="en-US" cap="none" sz="1200" b="0" i="1" u="none" baseline="0">
                <a:solidFill>
                  <a:srgbClr val="333333"/>
                </a:solidFill>
              </a:rPr>
              <a:t>Servizio Edilizia - Ambiente - Urbanistica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Statistiche 2017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PRATICHE EDILIZIE ESAMINATE PER TIPOLOGIA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"/>
          <c:y val="0.27525"/>
          <c:w val="0.8505"/>
          <c:h val="0.53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8755"/>
          <c:w val="0.988"/>
          <c:h val="0.0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27</xdr:col>
      <xdr:colOff>0</xdr:colOff>
      <xdr:row>44</xdr:row>
      <xdr:rowOff>133350</xdr:rowOff>
    </xdr:to>
    <xdr:graphicFrame>
      <xdr:nvGraphicFramePr>
        <xdr:cNvPr id="1" name="Chart 3"/>
        <xdr:cNvGraphicFramePr/>
      </xdr:nvGraphicFramePr>
      <xdr:xfrm>
        <a:off x="0" y="352425"/>
        <a:ext cx="1011555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28575</xdr:rowOff>
    </xdr:from>
    <xdr:to>
      <xdr:col>27</xdr:col>
      <xdr:colOff>0</xdr:colOff>
      <xdr:row>90</xdr:row>
      <xdr:rowOff>85725</xdr:rowOff>
    </xdr:to>
    <xdr:graphicFrame>
      <xdr:nvGraphicFramePr>
        <xdr:cNvPr id="2" name="Chart 3"/>
        <xdr:cNvGraphicFramePr/>
      </xdr:nvGraphicFramePr>
      <xdr:xfrm>
        <a:off x="0" y="7639050"/>
        <a:ext cx="10115550" cy="701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90</xdr:row>
      <xdr:rowOff>152400</xdr:rowOff>
    </xdr:from>
    <xdr:to>
      <xdr:col>26</xdr:col>
      <xdr:colOff>600075</xdr:colOff>
      <xdr:row>133</xdr:row>
      <xdr:rowOff>133350</xdr:rowOff>
    </xdr:to>
    <xdr:graphicFrame>
      <xdr:nvGraphicFramePr>
        <xdr:cNvPr id="3" name="Chart 1"/>
        <xdr:cNvGraphicFramePr/>
      </xdr:nvGraphicFramePr>
      <xdr:xfrm>
        <a:off x="0" y="14725650"/>
        <a:ext cx="10106025" cy="694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135</xdr:row>
      <xdr:rowOff>0</xdr:rowOff>
    </xdr:from>
    <xdr:to>
      <xdr:col>33</xdr:col>
      <xdr:colOff>409575</xdr:colOff>
      <xdr:row>188</xdr:row>
      <xdr:rowOff>57150</xdr:rowOff>
    </xdr:to>
    <xdr:graphicFrame>
      <xdr:nvGraphicFramePr>
        <xdr:cNvPr id="4" name="Chart 1"/>
        <xdr:cNvGraphicFramePr/>
      </xdr:nvGraphicFramePr>
      <xdr:xfrm>
        <a:off x="0" y="21859875"/>
        <a:ext cx="14182725" cy="8639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121</xdr:row>
      <xdr:rowOff>0</xdr:rowOff>
    </xdr:from>
    <xdr:to>
      <xdr:col>11</xdr:col>
      <xdr:colOff>28575</xdr:colOff>
      <xdr:row>121</xdr:row>
      <xdr:rowOff>0</xdr:rowOff>
    </xdr:to>
    <xdr:graphicFrame>
      <xdr:nvGraphicFramePr>
        <xdr:cNvPr id="1" name="Grafico 11"/>
        <xdr:cNvGraphicFramePr/>
      </xdr:nvGraphicFramePr>
      <xdr:xfrm>
        <a:off x="200025" y="19592925"/>
        <a:ext cx="653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14</xdr:col>
      <xdr:colOff>390525</xdr:colOff>
      <xdr:row>35</xdr:row>
      <xdr:rowOff>152400</xdr:rowOff>
    </xdr:to>
    <xdr:graphicFrame>
      <xdr:nvGraphicFramePr>
        <xdr:cNvPr id="2" name="Grafico 16"/>
        <xdr:cNvGraphicFramePr/>
      </xdr:nvGraphicFramePr>
      <xdr:xfrm>
        <a:off x="19050" y="0"/>
        <a:ext cx="89058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37</xdr:row>
      <xdr:rowOff>38100</xdr:rowOff>
    </xdr:from>
    <xdr:to>
      <xdr:col>14</xdr:col>
      <xdr:colOff>514350</xdr:colOff>
      <xdr:row>70</xdr:row>
      <xdr:rowOff>76200</xdr:rowOff>
    </xdr:to>
    <xdr:pic>
      <xdr:nvPicPr>
        <xdr:cNvPr id="3" name="Immagin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6029325"/>
          <a:ext cx="8991600" cy="5381625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14</xdr:col>
      <xdr:colOff>238125</xdr:colOff>
      <xdr:row>105</xdr:row>
      <xdr:rowOff>28575</xdr:rowOff>
    </xdr:to>
    <xdr:pic>
      <xdr:nvPicPr>
        <xdr:cNvPr id="4" name="Immagin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820525"/>
          <a:ext cx="8772525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ente\Impostazioni%20locali\Temporary%20Internet%20Files\Content.IE5\UATL45OY\Particolari%20indici%20anno%202006%20g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i\ISO%209001%20Loro%20Ciuffenna%20UTC\STATISTICHE%20UFF%20URBANISTICA\STATISTICHE%202016%20X%20ISO\STATISTICHE%20CDU%20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fficio\STATISTICA%20ANDAMENTO%20DEMOGRAFICO\ANNO%202017\Statistica%20Demografic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fficio\STATISTICA%20ANDAMENTO%20DEMOGRAFICO\ANNO%202017\grafici%20andamento%20pop%20straniera%20AGGIORNAT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fficio\STATISTICA%20ANDAMENTO%20DEMOGRAFICO\ANNO%202017\indicatori%20demografi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_IND"/>
      <sheetName val="calc ind reg prov"/>
      <sheetName val="Foglio1"/>
    </sheetNames>
    <sheetDataSet>
      <sheetData sheetId="0">
        <row r="1">
          <cell r="C1" t="str">
            <v>ZONA  VALDARNO</v>
          </cell>
          <cell r="F1" t="str">
            <v> INDICATORI  RELATIVI  ALLA POPOLAZIONE    ANNO   2006</v>
          </cell>
        </row>
        <row r="2">
          <cell r="D2" t="str">
            <v>0 - 5  </v>
          </cell>
          <cell r="F2" t="str">
            <v>0 - 14</v>
          </cell>
          <cell r="H2" t="str">
            <v>15 - 64</v>
          </cell>
          <cell r="J2" t="str">
            <v>&gt;= 65</v>
          </cell>
          <cell r="L2" t="str">
            <v>&gt;= 75</v>
          </cell>
          <cell r="N2" t="str">
            <v> Donne in eta' feconda</v>
          </cell>
          <cell r="P2" t="str">
            <v>Tot.</v>
          </cell>
          <cell r="R2" t="str">
            <v>INDICE</v>
          </cell>
          <cell r="S2" t="str">
            <v>INDICE</v>
          </cell>
          <cell r="T2" t="str">
            <v>INDICE di </v>
          </cell>
          <cell r="U2" t="str">
            <v>INDICE di </v>
          </cell>
          <cell r="V2" t="str">
            <v>INDICE</v>
          </cell>
          <cell r="W2" t="str">
            <v>INDICE</v>
          </cell>
        </row>
        <row r="3">
          <cell r="C3" t="str">
            <v>COMUNI</v>
          </cell>
          <cell r="E3" t="str">
            <v>Incid.</v>
          </cell>
          <cell r="G3" t="str">
            <v>Incid.</v>
          </cell>
          <cell r="I3" t="str">
            <v>Incid.</v>
          </cell>
          <cell r="K3" t="str">
            <v>Incid.</v>
          </cell>
          <cell r="M3" t="str">
            <v>Incid.</v>
          </cell>
          <cell r="N3" t="str">
            <v>15-49</v>
          </cell>
          <cell r="O3" t="str">
            <v>% su</v>
          </cell>
          <cell r="P3" t="str">
            <v>Popolaz.</v>
          </cell>
          <cell r="Q3" t="str">
            <v>Incid.in %</v>
          </cell>
          <cell r="R3" t="str">
            <v>DI</v>
          </cell>
          <cell r="S3" t="str">
            <v>DI</v>
          </cell>
          <cell r="T3" t="str">
            <v>carico</v>
          </cell>
          <cell r="U3" t="str">
            <v>carico</v>
          </cell>
          <cell r="V3" t="str">
            <v>DI </v>
          </cell>
          <cell r="W3" t="str">
            <v>DI</v>
          </cell>
        </row>
        <row r="4">
          <cell r="D4" t="str">
            <v>v.a.</v>
          </cell>
          <cell r="E4" t="str">
            <v>in %</v>
          </cell>
          <cell r="F4" t="str">
            <v>v.a.</v>
          </cell>
          <cell r="G4" t="str">
            <v>in %</v>
          </cell>
          <cell r="H4" t="str">
            <v>v.a.</v>
          </cell>
          <cell r="I4" t="str">
            <v>in %</v>
          </cell>
          <cell r="J4" t="str">
            <v>v.a.</v>
          </cell>
          <cell r="K4" t="str">
            <v>in %</v>
          </cell>
          <cell r="L4" t="str">
            <v>v.a.</v>
          </cell>
          <cell r="M4" t="str">
            <v>in %</v>
          </cell>
          <cell r="O4" t="str">
            <v>pop.</v>
          </cell>
          <cell r="Q4" t="str">
            <v>su Tot.</v>
          </cell>
          <cell r="R4" t="str">
            <v>VECCHIAIA</v>
          </cell>
          <cell r="S4" t="str">
            <v>CARICO</v>
          </cell>
          <cell r="T4" t="str">
            <v>sociale</v>
          </cell>
          <cell r="U4" t="str">
            <v>sociale</v>
          </cell>
          <cell r="V4" t="str">
            <v>RICAMBIO</v>
          </cell>
          <cell r="W4" t="str">
            <v>STRUTTURA</v>
          </cell>
        </row>
        <row r="5">
          <cell r="E5" t="str">
            <v>su pop.</v>
          </cell>
          <cell r="G5" t="str">
            <v>su pop.</v>
          </cell>
          <cell r="I5" t="str">
            <v>su pop.</v>
          </cell>
          <cell r="K5" t="str">
            <v>su pop.</v>
          </cell>
          <cell r="M5" t="str">
            <v>su pop.</v>
          </cell>
          <cell r="N5" t="str">
            <v>v.a.</v>
          </cell>
          <cell r="O5" t="str">
            <v>Fem.</v>
          </cell>
          <cell r="Q5" t="str">
            <v>popolaz.</v>
          </cell>
          <cell r="S5" t="str">
            <v>SOCIALE Tot</v>
          </cell>
          <cell r="T5" t="str">
            <v>Bambini</v>
          </cell>
          <cell r="U5" t="str">
            <v>Anziani</v>
          </cell>
        </row>
        <row r="6">
          <cell r="C6" t="str">
            <v> BUCINE</v>
          </cell>
          <cell r="D6">
            <v>570</v>
          </cell>
          <cell r="E6">
            <v>0.05793860540760317</v>
          </cell>
          <cell r="F6">
            <v>1254</v>
          </cell>
          <cell r="G6">
            <v>0.12746493189672697</v>
          </cell>
          <cell r="H6">
            <v>6346</v>
          </cell>
          <cell r="I6">
            <v>0.6450498068713153</v>
          </cell>
          <cell r="J6">
            <v>2238</v>
          </cell>
          <cell r="K6">
            <v>0.22748526123195772</v>
          </cell>
          <cell r="L6">
            <v>1093</v>
          </cell>
          <cell r="M6">
            <v>0.11109981703598293</v>
          </cell>
          <cell r="N6">
            <v>2200</v>
          </cell>
          <cell r="O6">
            <v>0.4394726328405913</v>
          </cell>
          <cell r="P6">
            <v>9838</v>
          </cell>
          <cell r="Q6">
            <v>0.10681403630678364</v>
          </cell>
          <cell r="R6">
            <v>1.784688995215311</v>
          </cell>
          <cell r="S6">
            <v>0.5502678852820675</v>
          </cell>
          <cell r="T6">
            <v>0.19760479041916168</v>
          </cell>
          <cell r="U6">
            <v>0.35266309486290576</v>
          </cell>
          <cell r="V6">
            <v>0.6942909760589319</v>
          </cell>
          <cell r="W6">
            <v>1.4403183023872679</v>
          </cell>
        </row>
        <row r="7">
          <cell r="C7" t="str">
            <v> CASTELFRANCO DI S.</v>
          </cell>
          <cell r="D7">
            <v>139</v>
          </cell>
          <cell r="E7">
            <v>0.047327204630575416</v>
          </cell>
          <cell r="F7">
            <v>358</v>
          </cell>
          <cell r="G7">
            <v>0.12189308818522301</v>
          </cell>
          <cell r="H7">
            <v>1967</v>
          </cell>
          <cell r="I7">
            <v>0.6697310180456247</v>
          </cell>
          <cell r="J7">
            <v>612</v>
          </cell>
          <cell r="K7">
            <v>0.2083758937691522</v>
          </cell>
          <cell r="L7">
            <v>286</v>
          </cell>
          <cell r="M7">
            <v>0.09737827715355805</v>
          </cell>
          <cell r="N7">
            <v>653</v>
          </cell>
          <cell r="O7">
            <v>0.44331296673455534</v>
          </cell>
          <cell r="P7">
            <v>2937</v>
          </cell>
          <cell r="Q7">
            <v>0.03188786589073222</v>
          </cell>
          <cell r="R7">
            <v>1.7094972067039107</v>
          </cell>
          <cell r="S7">
            <v>0.4931367564819522</v>
          </cell>
          <cell r="T7">
            <v>0.18200305033045247</v>
          </cell>
          <cell r="U7">
            <v>0.31113370615149977</v>
          </cell>
          <cell r="V7">
            <v>0.7157360406091371</v>
          </cell>
          <cell r="W7">
            <v>1.3971631205673758</v>
          </cell>
        </row>
        <row r="8">
          <cell r="C8" t="str">
            <v> CAVRIGLIA</v>
          </cell>
          <cell r="D8">
            <v>590</v>
          </cell>
          <cell r="E8">
            <v>0.06594389180730971</v>
          </cell>
          <cell r="F8">
            <v>1283</v>
          </cell>
          <cell r="G8">
            <v>0.14340002235386162</v>
          </cell>
          <cell r="H8">
            <v>5932</v>
          </cell>
          <cell r="I8">
            <v>0.6630155359338326</v>
          </cell>
          <cell r="J8">
            <v>1732</v>
          </cell>
          <cell r="K8">
            <v>0.1935844417123058</v>
          </cell>
          <cell r="L8">
            <v>890</v>
          </cell>
          <cell r="M8">
            <v>0.09947468425170448</v>
          </cell>
          <cell r="N8">
            <v>2110</v>
          </cell>
          <cell r="O8">
            <v>0.4662983425414365</v>
          </cell>
          <cell r="P8">
            <v>8947</v>
          </cell>
          <cell r="Q8">
            <v>0.09714018935116825</v>
          </cell>
          <cell r="R8">
            <v>1.3499610288386594</v>
          </cell>
          <cell r="S8">
            <v>0.5082602832097101</v>
          </cell>
          <cell r="T8">
            <v>0.2162845583277141</v>
          </cell>
          <cell r="U8">
            <v>0.29197572488199597</v>
          </cell>
          <cell r="V8">
            <v>0.731203007518797</v>
          </cell>
          <cell r="W8">
            <v>1.3676092544987146</v>
          </cell>
        </row>
        <row r="9">
          <cell r="C9" t="str">
            <v> LATERINA</v>
          </cell>
          <cell r="D9">
            <v>187</v>
          </cell>
          <cell r="E9">
            <v>0.053720195346164894</v>
          </cell>
          <cell r="F9">
            <v>457</v>
          </cell>
          <cell r="G9">
            <v>0.13128411376041368</v>
          </cell>
          <cell r="H9">
            <v>2247</v>
          </cell>
          <cell r="I9">
            <v>0.6455041654696926</v>
          </cell>
          <cell r="J9">
            <v>777</v>
          </cell>
          <cell r="K9">
            <v>0.2232117207698937</v>
          </cell>
          <cell r="L9">
            <v>406</v>
          </cell>
          <cell r="M9">
            <v>0.11663315139327779</v>
          </cell>
          <cell r="N9">
            <v>774</v>
          </cell>
          <cell r="O9">
            <v>0.4481760277938622</v>
          </cell>
          <cell r="P9">
            <v>3481</v>
          </cell>
          <cell r="Q9">
            <v>0.03779423260661861</v>
          </cell>
          <cell r="R9">
            <v>1.700218818380744</v>
          </cell>
          <cell r="S9">
            <v>0.5491766800178015</v>
          </cell>
          <cell r="T9">
            <v>0.20338228749443701</v>
          </cell>
          <cell r="U9">
            <v>0.34579439252336447</v>
          </cell>
          <cell r="V9">
            <v>0.9301075268817204</v>
          </cell>
          <cell r="W9">
            <v>1.0751445086705202</v>
          </cell>
        </row>
        <row r="10">
          <cell r="C10" t="str">
            <v> LORO CIUFFENNA</v>
          </cell>
          <cell r="D10">
            <v>331</v>
          </cell>
          <cell r="E10">
            <v>0.05781659388646288</v>
          </cell>
          <cell r="F10">
            <v>773</v>
          </cell>
          <cell r="G10">
            <v>0.13502183406113538</v>
          </cell>
          <cell r="H10">
            <v>3759</v>
          </cell>
          <cell r="I10">
            <v>0.6565938864628821</v>
          </cell>
          <cell r="J10">
            <v>1193</v>
          </cell>
          <cell r="K10">
            <v>0.20838427947598254</v>
          </cell>
          <cell r="L10">
            <v>590</v>
          </cell>
          <cell r="M10">
            <v>0.10305676855895196</v>
          </cell>
          <cell r="N10">
            <v>1334</v>
          </cell>
          <cell r="O10">
            <v>0.46692334616730835</v>
          </cell>
          <cell r="P10">
            <v>5725</v>
          </cell>
          <cell r="Q10">
            <v>0.06215799530964996</v>
          </cell>
          <cell r="R10">
            <v>1.5433376455368693</v>
          </cell>
          <cell r="S10">
            <v>0.5230114392125566</v>
          </cell>
          <cell r="T10">
            <v>0.20563979781856878</v>
          </cell>
          <cell r="U10">
            <v>0.31737164139398777</v>
          </cell>
          <cell r="V10">
            <v>0.8150470219435737</v>
          </cell>
          <cell r="W10">
            <v>1.226923076923077</v>
          </cell>
        </row>
        <row r="11">
          <cell r="C11" t="str">
            <v> MONTEVARCHI</v>
          </cell>
          <cell r="D11">
            <v>1240</v>
          </cell>
          <cell r="E11">
            <v>0.053575286238928495</v>
          </cell>
          <cell r="F11">
            <v>2974</v>
          </cell>
          <cell r="G11">
            <v>0.12849427522143012</v>
          </cell>
          <cell r="H11">
            <v>14832</v>
          </cell>
          <cell r="I11">
            <v>0.6408295528191834</v>
          </cell>
          <cell r="J11">
            <v>5339</v>
          </cell>
          <cell r="K11">
            <v>0.23067617195938647</v>
          </cell>
          <cell r="L11">
            <v>2697</v>
          </cell>
          <cell r="M11">
            <v>0.11652624756966948</v>
          </cell>
          <cell r="N11">
            <v>5157</v>
          </cell>
          <cell r="O11">
            <v>0.4342371168743685</v>
          </cell>
          <cell r="P11">
            <v>23145</v>
          </cell>
          <cell r="Q11">
            <v>0.25129201771910015</v>
          </cell>
          <cell r="R11">
            <v>1.7952252858103563</v>
          </cell>
          <cell r="S11">
            <v>0.5604773462783171</v>
          </cell>
          <cell r="T11">
            <v>0.200512405609493</v>
          </cell>
          <cell r="U11">
            <v>0.3599649406688242</v>
          </cell>
          <cell r="V11">
            <v>0.7238912732474965</v>
          </cell>
          <cell r="W11">
            <v>1.3814229249011858</v>
          </cell>
        </row>
        <row r="12">
          <cell r="C12" t="str">
            <v> PERGINE VALDARNO</v>
          </cell>
          <cell r="D12">
            <v>140</v>
          </cell>
          <cell r="E12">
            <v>0.04387339392040113</v>
          </cell>
          <cell r="F12">
            <v>368</v>
          </cell>
          <cell r="G12">
            <v>0.11532434973362582</v>
          </cell>
          <cell r="H12">
            <v>2101</v>
          </cell>
          <cell r="I12">
            <v>0.6584142901911626</v>
          </cell>
          <cell r="J12">
            <v>722</v>
          </cell>
          <cell r="K12">
            <v>0.22626136007521153</v>
          </cell>
          <cell r="L12">
            <v>366</v>
          </cell>
          <cell r="M12">
            <v>0.11469758696333437</v>
          </cell>
          <cell r="N12">
            <v>701</v>
          </cell>
          <cell r="O12">
            <v>0.4305896805896806</v>
          </cell>
          <cell r="P12">
            <v>3191</v>
          </cell>
          <cell r="Q12">
            <v>0.03464561799704682</v>
          </cell>
          <cell r="R12">
            <v>1.9619565217391304</v>
          </cell>
          <cell r="S12">
            <v>0.5188005711565921</v>
          </cell>
          <cell r="T12">
            <v>0.17515468824369348</v>
          </cell>
          <cell r="U12">
            <v>0.3436458829128986</v>
          </cell>
          <cell r="V12">
            <v>0.8070175438596491</v>
          </cell>
          <cell r="W12">
            <v>1.2391304347826086</v>
          </cell>
        </row>
        <row r="13">
          <cell r="C13" t="str">
            <v> PIANDISCO'</v>
          </cell>
          <cell r="D13">
            <v>331</v>
          </cell>
          <cell r="E13">
            <v>0.05662959794696321</v>
          </cell>
          <cell r="F13">
            <v>833</v>
          </cell>
          <cell r="G13">
            <v>0.14251497005988023</v>
          </cell>
          <cell r="H13">
            <v>3900</v>
          </cell>
          <cell r="I13">
            <v>0.6672369546621043</v>
          </cell>
          <cell r="J13">
            <v>1112</v>
          </cell>
          <cell r="K13">
            <v>0.1902480752780154</v>
          </cell>
          <cell r="L13">
            <v>557</v>
          </cell>
          <cell r="M13">
            <v>0.09529512403763901</v>
          </cell>
          <cell r="N13">
            <v>1378</v>
          </cell>
          <cell r="O13">
            <v>0.4677528852681602</v>
          </cell>
          <cell r="P13">
            <v>5845</v>
          </cell>
          <cell r="Q13">
            <v>0.06346087032050725</v>
          </cell>
          <cell r="R13">
            <v>1.3349339735894359</v>
          </cell>
          <cell r="S13">
            <v>0.4987179487179487</v>
          </cell>
          <cell r="T13">
            <v>0.21358974358974359</v>
          </cell>
          <cell r="U13">
            <v>0.28512820512820514</v>
          </cell>
          <cell r="V13">
            <v>0.8658536585365854</v>
          </cell>
          <cell r="W13">
            <v>1.1549295774647887</v>
          </cell>
        </row>
        <row r="14">
          <cell r="C14" t="str">
            <v> S. GIOVANNI V.</v>
          </cell>
          <cell r="D14">
            <v>800</v>
          </cell>
          <cell r="E14">
            <v>0.04685486704931475</v>
          </cell>
          <cell r="F14">
            <v>2053</v>
          </cell>
          <cell r="G14">
            <v>0.12024130256530396</v>
          </cell>
          <cell r="H14">
            <v>10645</v>
          </cell>
          <cell r="I14">
            <v>0.6234625746749444</v>
          </cell>
          <cell r="J14">
            <v>4376</v>
          </cell>
          <cell r="K14">
            <v>0.25629612275975167</v>
          </cell>
          <cell r="L14">
            <v>2254</v>
          </cell>
          <cell r="M14">
            <v>0.1320135879114443</v>
          </cell>
          <cell r="N14">
            <v>3698</v>
          </cell>
          <cell r="O14">
            <v>0.41364653243847876</v>
          </cell>
          <cell r="P14">
            <v>17074</v>
          </cell>
          <cell r="Q14">
            <v>0.18537739946147833</v>
          </cell>
          <cell r="R14">
            <v>2.131514856307842</v>
          </cell>
          <cell r="S14">
            <v>0.6039455143259747</v>
          </cell>
          <cell r="T14">
            <v>0.1928604978863316</v>
          </cell>
          <cell r="U14">
            <v>0.411085016439643</v>
          </cell>
          <cell r="V14">
            <v>0.6045045045045045</v>
          </cell>
          <cell r="W14">
            <v>1.65424739195231</v>
          </cell>
        </row>
        <row r="15">
          <cell r="C15" t="str">
            <v> TERRANUOVA B.NI</v>
          </cell>
          <cell r="D15">
            <v>700</v>
          </cell>
          <cell r="E15">
            <v>0.058719906048150326</v>
          </cell>
          <cell r="F15">
            <v>1663</v>
          </cell>
          <cell r="G15">
            <v>0.1395017196543914</v>
          </cell>
          <cell r="H15">
            <v>7823</v>
          </cell>
          <cell r="I15">
            <v>0.6562368928781143</v>
          </cell>
          <cell r="J15">
            <v>2435</v>
          </cell>
          <cell r="K15">
            <v>0.20426138746749434</v>
          </cell>
          <cell r="L15">
            <v>1169</v>
          </cell>
          <cell r="M15">
            <v>0.09806224310041103</v>
          </cell>
          <cell r="N15">
            <v>2798</v>
          </cell>
          <cell r="O15">
            <v>0.46339847631666115</v>
          </cell>
          <cell r="P15">
            <v>11921</v>
          </cell>
          <cell r="Q15">
            <v>0.1294297750369148</v>
          </cell>
          <cell r="R15">
            <v>1.4642212868310283</v>
          </cell>
          <cell r="S15">
            <v>0.5238399590949764</v>
          </cell>
          <cell r="T15">
            <v>0.21257829477182666</v>
          </cell>
          <cell r="U15">
            <v>0.31126166432314967</v>
          </cell>
          <cell r="V15">
            <v>0.7682403433476395</v>
          </cell>
          <cell r="W15">
            <v>1.3016759776536313</v>
          </cell>
        </row>
        <row r="16">
          <cell r="C16" t="str">
            <v> Tot. Popolazione </v>
          </cell>
          <cell r="D16">
            <v>5028</v>
          </cell>
          <cell r="E16">
            <v>0.054590462954920524</v>
          </cell>
          <cell r="F16">
            <v>12016</v>
          </cell>
          <cell r="G16">
            <v>0.13046121775384348</v>
          </cell>
          <cell r="H16">
            <v>59552</v>
          </cell>
          <cell r="I16">
            <v>0.6465734387214453</v>
          </cell>
          <cell r="J16">
            <v>20536</v>
          </cell>
          <cell r="K16">
            <v>0.2229653435247112</v>
          </cell>
          <cell r="L16">
            <v>10308</v>
          </cell>
          <cell r="M16">
            <v>0.11191696343264136</v>
          </cell>
          <cell r="N16">
            <v>20803</v>
          </cell>
          <cell r="O16">
            <v>0.4424663944189212</v>
          </cell>
          <cell r="P16">
            <v>92104</v>
          </cell>
          <cell r="Q16">
            <v>1</v>
          </cell>
          <cell r="R16">
            <v>1.7090545938748336</v>
          </cell>
          <cell r="S16">
            <v>0.5466147232670607</v>
          </cell>
          <cell r="T16">
            <v>0.2017732401934444</v>
          </cell>
          <cell r="U16">
            <v>0.34484148307361634</v>
          </cell>
          <cell r="V16">
            <v>0.7262447565201532</v>
          </cell>
          <cell r="W16">
            <v>1.3769462581617278</v>
          </cell>
        </row>
        <row r="17">
          <cell r="F17">
            <v>1659</v>
          </cell>
          <cell r="O17" t="str">
            <v>Fonte: Sito ISTAT dati ufficiali al Censimento 21/10/2001</v>
          </cell>
        </row>
        <row r="18">
          <cell r="O18" t="str">
            <v>PROVINCIA DI AREZZO 2001</v>
          </cell>
          <cell r="R18">
            <v>184.03</v>
          </cell>
          <cell r="S18">
            <v>52.98</v>
          </cell>
          <cell r="T18">
            <v>18.65</v>
          </cell>
          <cell r="U18">
            <v>34.32</v>
          </cell>
          <cell r="V18">
            <v>71.04</v>
          </cell>
          <cell r="W18">
            <v>96.7</v>
          </cell>
        </row>
        <row r="19">
          <cell r="O19" t="str">
            <v>REGIONE  TOSCANA  2001</v>
          </cell>
          <cell r="R19">
            <v>192.3</v>
          </cell>
          <cell r="S19">
            <v>51.85</v>
          </cell>
          <cell r="T19">
            <v>17.73</v>
          </cell>
          <cell r="U19">
            <v>34.11</v>
          </cell>
          <cell r="V19">
            <v>61.71</v>
          </cell>
          <cell r="W19">
            <v>97.8</v>
          </cell>
        </row>
        <row r="20">
          <cell r="O20" t="str">
            <v>Italia 2001</v>
          </cell>
          <cell r="R20">
            <v>131.38</v>
          </cell>
          <cell r="S20">
            <v>49.02</v>
          </cell>
          <cell r="T20">
            <v>21.19</v>
          </cell>
          <cell r="U20">
            <v>27.83</v>
          </cell>
          <cell r="V20">
            <v>85.53</v>
          </cell>
        </row>
        <row r="27">
          <cell r="C27" t="str">
            <v>I.vecchiaia = ((65e+)/(0-14))*100</v>
          </cell>
        </row>
        <row r="28">
          <cell r="C28" t="str">
            <v>I.carico sociale o dipendenza Tot. = (((0-14)+(65e+))/(15-64))*100</v>
          </cell>
        </row>
        <row r="29">
          <cell r="C29" t="str">
            <v>I.carico sociale o dip. Bambini ((0-14)/(15-64))*100</v>
          </cell>
        </row>
        <row r="30">
          <cell r="C30" t="str">
            <v>I.carico sociale o dip. Anziani ((65e+)/(15-64))*100</v>
          </cell>
        </row>
        <row r="31">
          <cell r="C31" t="str">
            <v>I. ricambio= ((15-19)/(60-64))*100</v>
          </cell>
        </row>
        <row r="32">
          <cell r="C32" t="str">
            <v>I. struttura= ((40-64)/(15-39))*100</v>
          </cell>
        </row>
        <row r="33">
          <cell r="C33" t="str">
            <v>Fonte: Elenchi Anagrafici Comunali, sito ISTAT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92">
          <cell r="G92">
            <v>60</v>
          </cell>
          <cell r="H92" t="str">
            <v>&lt; 5 giorni</v>
          </cell>
        </row>
        <row r="93">
          <cell r="G93">
            <v>26</v>
          </cell>
          <cell r="H93" t="str">
            <v>da 5 a 10 giorni</v>
          </cell>
        </row>
        <row r="94">
          <cell r="G94">
            <v>2</v>
          </cell>
          <cell r="H94" t="str">
            <v>da 10 a 15 giorni</v>
          </cell>
        </row>
        <row r="95">
          <cell r="G95">
            <v>0</v>
          </cell>
          <cell r="H95" t="str">
            <v>da 15 a 20 giorni</v>
          </cell>
        </row>
        <row r="96">
          <cell r="G96">
            <v>0</v>
          </cell>
          <cell r="H96" t="str">
            <v>da 20 a 30 giorni</v>
          </cell>
        </row>
        <row r="97">
          <cell r="G97">
            <v>0</v>
          </cell>
          <cell r="H97" t="str">
            <v>oltre 30 giorni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i 1934-1957"/>
      <sheetName val="Dati 1970-2014"/>
      <sheetName val="Foglio1"/>
      <sheetName val="Grafico 2008"/>
      <sheetName val="Grafico_2008"/>
      <sheetName val="Grafico 2009"/>
      <sheetName val="Grafico_2009"/>
      <sheetName val="Grafico_2010"/>
      <sheetName val="Grafico_2011"/>
      <sheetName val="Grafico_2012"/>
      <sheetName val="Grafico_2013"/>
      <sheetName val="Grafico_2014"/>
      <sheetName val="Grafico_2015"/>
      <sheetName val="Grafico_2016"/>
      <sheetName val="Grafico_2017"/>
      <sheetName val="ultimi 40 anni"/>
    </sheetNames>
    <sheetDataSet>
      <sheetData sheetId="1">
        <row r="2">
          <cell r="A2">
            <v>1970</v>
          </cell>
          <cell r="B2">
            <v>9401</v>
          </cell>
        </row>
        <row r="3">
          <cell r="A3">
            <v>1971</v>
          </cell>
          <cell r="B3">
            <v>9444</v>
          </cell>
        </row>
        <row r="4">
          <cell r="A4">
            <v>1972</v>
          </cell>
          <cell r="B4">
            <v>9416</v>
          </cell>
        </row>
        <row r="5">
          <cell r="A5">
            <v>1973</v>
          </cell>
          <cell r="B5">
            <v>9392</v>
          </cell>
        </row>
        <row r="6">
          <cell r="A6">
            <v>1974</v>
          </cell>
          <cell r="B6">
            <v>9454</v>
          </cell>
        </row>
        <row r="7">
          <cell r="A7">
            <v>1975</v>
          </cell>
          <cell r="B7">
            <v>9521</v>
          </cell>
        </row>
        <row r="8">
          <cell r="A8">
            <v>1976</v>
          </cell>
          <cell r="B8">
            <v>9590</v>
          </cell>
        </row>
        <row r="9">
          <cell r="A9">
            <v>1977</v>
          </cell>
          <cell r="B9">
            <v>9658</v>
          </cell>
        </row>
        <row r="10">
          <cell r="A10">
            <v>1978</v>
          </cell>
          <cell r="B10">
            <v>9720</v>
          </cell>
        </row>
        <row r="11">
          <cell r="A11">
            <v>1979</v>
          </cell>
          <cell r="B11">
            <v>9807</v>
          </cell>
        </row>
        <row r="12">
          <cell r="A12">
            <v>1980</v>
          </cell>
          <cell r="B12">
            <v>9915</v>
          </cell>
        </row>
        <row r="13">
          <cell r="A13">
            <v>1981</v>
          </cell>
          <cell r="B13">
            <v>9940</v>
          </cell>
        </row>
        <row r="14">
          <cell r="A14">
            <v>1982</v>
          </cell>
          <cell r="B14">
            <v>9988</v>
          </cell>
        </row>
        <row r="15">
          <cell r="A15">
            <v>1983</v>
          </cell>
          <cell r="B15">
            <v>10035</v>
          </cell>
        </row>
        <row r="16">
          <cell r="A16">
            <v>1984</v>
          </cell>
          <cell r="B16">
            <v>10054</v>
          </cell>
        </row>
        <row r="17">
          <cell r="A17">
            <v>1985</v>
          </cell>
          <cell r="B17">
            <v>10099</v>
          </cell>
        </row>
        <row r="18">
          <cell r="A18">
            <v>1986</v>
          </cell>
          <cell r="B18">
            <v>10087</v>
          </cell>
        </row>
        <row r="19">
          <cell r="A19">
            <v>1987</v>
          </cell>
          <cell r="B19">
            <v>10069</v>
          </cell>
        </row>
        <row r="20">
          <cell r="A20">
            <v>1988</v>
          </cell>
          <cell r="B20">
            <v>10095</v>
          </cell>
        </row>
        <row r="21">
          <cell r="A21">
            <v>1989</v>
          </cell>
          <cell r="B21">
            <v>10235</v>
          </cell>
        </row>
        <row r="22">
          <cell r="A22">
            <v>1990</v>
          </cell>
          <cell r="B22">
            <v>10382</v>
          </cell>
        </row>
        <row r="23">
          <cell r="A23">
            <v>1991</v>
          </cell>
          <cell r="B23">
            <v>10445</v>
          </cell>
        </row>
        <row r="24">
          <cell r="A24">
            <v>1992</v>
          </cell>
          <cell r="B24">
            <v>10542</v>
          </cell>
        </row>
        <row r="25">
          <cell r="A25">
            <v>1993</v>
          </cell>
          <cell r="B25">
            <v>10584</v>
          </cell>
        </row>
        <row r="26">
          <cell r="A26">
            <v>1994</v>
          </cell>
          <cell r="B26">
            <v>10592</v>
          </cell>
        </row>
        <row r="27">
          <cell r="A27">
            <v>1995</v>
          </cell>
          <cell r="B27">
            <v>10671</v>
          </cell>
        </row>
        <row r="28">
          <cell r="A28">
            <v>1996</v>
          </cell>
          <cell r="B28">
            <v>10707</v>
          </cell>
        </row>
        <row r="29">
          <cell r="A29">
            <v>1997</v>
          </cell>
          <cell r="B29">
            <v>10798</v>
          </cell>
        </row>
        <row r="30">
          <cell r="A30">
            <v>1998</v>
          </cell>
          <cell r="B30">
            <v>10814</v>
          </cell>
        </row>
        <row r="31">
          <cell r="A31">
            <v>1999</v>
          </cell>
          <cell r="B31">
            <v>10891</v>
          </cell>
        </row>
        <row r="32">
          <cell r="A32">
            <v>2000</v>
          </cell>
          <cell r="B32">
            <v>11048</v>
          </cell>
        </row>
        <row r="33">
          <cell r="A33">
            <v>2001</v>
          </cell>
          <cell r="B33">
            <v>11481</v>
          </cell>
        </row>
        <row r="34">
          <cell r="A34">
            <v>2002</v>
          </cell>
          <cell r="B34">
            <v>11419</v>
          </cell>
        </row>
        <row r="35">
          <cell r="A35">
            <v>2003</v>
          </cell>
          <cell r="B35">
            <v>11616</v>
          </cell>
        </row>
        <row r="36">
          <cell r="A36">
            <v>2004</v>
          </cell>
          <cell r="B36">
            <v>11778</v>
          </cell>
        </row>
        <row r="37">
          <cell r="A37">
            <v>2005</v>
          </cell>
          <cell r="B37">
            <v>11858</v>
          </cell>
        </row>
        <row r="38">
          <cell r="A38">
            <v>2006</v>
          </cell>
          <cell r="B38">
            <v>11922</v>
          </cell>
        </row>
        <row r="39">
          <cell r="A39">
            <v>2007</v>
          </cell>
          <cell r="B39">
            <v>12018</v>
          </cell>
        </row>
        <row r="40">
          <cell r="A40">
            <v>2008</v>
          </cell>
          <cell r="B40">
            <v>12172</v>
          </cell>
        </row>
        <row r="41">
          <cell r="A41">
            <v>2009</v>
          </cell>
          <cell r="B41">
            <v>12206</v>
          </cell>
        </row>
        <row r="42">
          <cell r="A42">
            <v>2010</v>
          </cell>
          <cell r="B42">
            <v>12340</v>
          </cell>
        </row>
        <row r="43">
          <cell r="A43">
            <v>2011</v>
          </cell>
          <cell r="B43">
            <v>12366</v>
          </cell>
        </row>
        <row r="44">
          <cell r="A44">
            <v>2012</v>
          </cell>
          <cell r="B44">
            <v>12364</v>
          </cell>
        </row>
        <row r="45">
          <cell r="A45">
            <v>2013</v>
          </cell>
          <cell r="B45">
            <v>12385</v>
          </cell>
        </row>
        <row r="46">
          <cell r="A46">
            <v>2014</v>
          </cell>
          <cell r="B46">
            <v>12388</v>
          </cell>
        </row>
        <row r="47">
          <cell r="A47">
            <v>2015</v>
          </cell>
          <cell r="B47">
            <v>12346</v>
          </cell>
        </row>
        <row r="48">
          <cell r="A48">
            <v>2016</v>
          </cell>
          <cell r="B48">
            <v>12288</v>
          </cell>
        </row>
        <row r="49">
          <cell r="A49">
            <v>2017</v>
          </cell>
          <cell r="B49">
            <v>12292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NUALE"/>
      <sheetName val="ANNO2017"/>
      <sheetName val="dati stranieri"/>
      <sheetName val="Andamento demografico stranieri"/>
      <sheetName val="grafico crescita stranieri 2017"/>
      <sheetName val="Foglio3"/>
    </sheetNames>
    <sheetDataSet>
      <sheetData sheetId="2">
        <row r="2">
          <cell r="A2">
            <v>1990</v>
          </cell>
          <cell r="C2">
            <v>48</v>
          </cell>
        </row>
        <row r="3">
          <cell r="A3">
            <v>1991</v>
          </cell>
          <cell r="C3">
            <v>59</v>
          </cell>
        </row>
        <row r="4">
          <cell r="A4">
            <v>1992</v>
          </cell>
          <cell r="C4">
            <v>79</v>
          </cell>
        </row>
        <row r="5">
          <cell r="A5">
            <v>1993</v>
          </cell>
          <cell r="C5">
            <v>91</v>
          </cell>
        </row>
        <row r="6">
          <cell r="A6">
            <v>1994</v>
          </cell>
          <cell r="C6">
            <v>102</v>
          </cell>
        </row>
        <row r="7">
          <cell r="A7">
            <v>1995</v>
          </cell>
          <cell r="C7">
            <v>115</v>
          </cell>
        </row>
        <row r="8">
          <cell r="A8">
            <v>1996</v>
          </cell>
          <cell r="C8">
            <v>139</v>
          </cell>
        </row>
        <row r="9">
          <cell r="A9">
            <v>1997</v>
          </cell>
          <cell r="C9">
            <v>160</v>
          </cell>
        </row>
        <row r="10">
          <cell r="A10">
            <v>1998</v>
          </cell>
          <cell r="C10">
            <v>215</v>
          </cell>
        </row>
        <row r="11">
          <cell r="A11">
            <v>1999</v>
          </cell>
          <cell r="C11">
            <v>253</v>
          </cell>
        </row>
        <row r="12">
          <cell r="A12">
            <v>2000</v>
          </cell>
          <cell r="C12">
            <v>318</v>
          </cell>
        </row>
        <row r="13">
          <cell r="A13">
            <v>2001</v>
          </cell>
          <cell r="C13">
            <v>340</v>
          </cell>
        </row>
        <row r="14">
          <cell r="A14">
            <v>2002</v>
          </cell>
          <cell r="C14">
            <v>389</v>
          </cell>
        </row>
        <row r="15">
          <cell r="A15">
            <v>2003</v>
          </cell>
          <cell r="C15">
            <v>451</v>
          </cell>
        </row>
        <row r="16">
          <cell r="A16">
            <v>2004</v>
          </cell>
          <cell r="C16">
            <v>549</v>
          </cell>
        </row>
        <row r="17">
          <cell r="A17">
            <v>2005</v>
          </cell>
          <cell r="C17">
            <v>622</v>
          </cell>
        </row>
        <row r="18">
          <cell r="A18">
            <v>2006</v>
          </cell>
          <cell r="C18">
            <v>661</v>
          </cell>
        </row>
        <row r="19">
          <cell r="A19">
            <v>2007</v>
          </cell>
          <cell r="C19">
            <v>742</v>
          </cell>
        </row>
        <row r="20">
          <cell r="A20">
            <v>2008</v>
          </cell>
          <cell r="C20">
            <v>823</v>
          </cell>
        </row>
        <row r="21">
          <cell r="A21">
            <v>2009</v>
          </cell>
          <cell r="C21">
            <v>881</v>
          </cell>
        </row>
        <row r="22">
          <cell r="A22">
            <v>2010</v>
          </cell>
          <cell r="C22">
            <v>928</v>
          </cell>
        </row>
        <row r="23">
          <cell r="A23">
            <v>2011</v>
          </cell>
          <cell r="C23">
            <v>971</v>
          </cell>
        </row>
        <row r="24">
          <cell r="A24">
            <v>2012</v>
          </cell>
          <cell r="C24">
            <v>965</v>
          </cell>
        </row>
        <row r="25">
          <cell r="A25">
            <v>2013</v>
          </cell>
          <cell r="C25">
            <v>998</v>
          </cell>
        </row>
        <row r="26">
          <cell r="A26">
            <v>2014</v>
          </cell>
          <cell r="C26">
            <v>994</v>
          </cell>
        </row>
        <row r="27">
          <cell r="A27">
            <v>2015</v>
          </cell>
          <cell r="C27">
            <v>951</v>
          </cell>
        </row>
        <row r="28">
          <cell r="A28">
            <v>2016</v>
          </cell>
          <cell r="C28">
            <v>942</v>
          </cell>
        </row>
        <row r="29">
          <cell r="A29">
            <v>2017</v>
          </cell>
          <cell r="C29">
            <v>933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cessi"/>
      <sheetName val="nati"/>
      <sheetName val="matrimoni"/>
      <sheetName val="grafico indici"/>
      <sheetName val="GRAFICO PERCENTUALI"/>
      <sheetName val="grafico indici stampa"/>
      <sheetName val="Grafico percentuali stampa"/>
    </sheetNames>
    <sheetDataSet>
      <sheetData sheetId="4">
        <row r="1">
          <cell r="B1" t="str">
            <v>INDICE DI MORTALITA'</v>
          </cell>
          <cell r="C1" t="str">
            <v>INDICE DI NATALITA'</v>
          </cell>
          <cell r="D1" t="str">
            <v>INDICE DI NUZIALITA'</v>
          </cell>
        </row>
        <row r="3">
          <cell r="A3">
            <v>2002</v>
          </cell>
          <cell r="B3">
            <v>1.0713352495427229</v>
          </cell>
          <cell r="C3">
            <v>0.8884243532793311</v>
          </cell>
          <cell r="D3">
            <v>0.7316435850535667</v>
          </cell>
        </row>
        <row r="4">
          <cell r="A4">
            <v>2003</v>
          </cell>
          <cell r="B4">
            <v>0.9983361064891847</v>
          </cell>
          <cell r="C4">
            <v>0.8494614239425519</v>
          </cell>
          <cell r="D4">
            <v>0.700586741395919</v>
          </cell>
        </row>
        <row r="5">
          <cell r="A5">
            <v>2004</v>
          </cell>
          <cell r="B5">
            <v>1.127754820936639</v>
          </cell>
          <cell r="C5">
            <v>0.9641873278236914</v>
          </cell>
          <cell r="D5">
            <v>0.6456611570247934</v>
          </cell>
        </row>
        <row r="6">
          <cell r="A6">
            <v>2005</v>
          </cell>
          <cell r="B6">
            <v>1.0018678892851078</v>
          </cell>
          <cell r="C6">
            <v>0.9763966717609102</v>
          </cell>
          <cell r="D6">
            <v>0.6367804381049414</v>
          </cell>
        </row>
        <row r="7">
          <cell r="A7">
            <v>2006</v>
          </cell>
          <cell r="B7">
            <v>0.9107775341541575</v>
          </cell>
          <cell r="C7">
            <v>0.9951087873165796</v>
          </cell>
          <cell r="D7">
            <v>0.6409175240344072</v>
          </cell>
        </row>
        <row r="8">
          <cell r="A8">
            <v>2007</v>
          </cell>
          <cell r="B8">
            <v>1.1313165172211515</v>
          </cell>
          <cell r="C8">
            <v>0.9301935808262801</v>
          </cell>
          <cell r="D8">
            <v>0.5111874633369647</v>
          </cell>
        </row>
        <row r="9">
          <cell r="A9">
            <v>2008</v>
          </cell>
          <cell r="B9">
            <v>0.7685551163812033</v>
          </cell>
          <cell r="C9">
            <v>1</v>
          </cell>
          <cell r="D9">
            <v>0.5599472990777339</v>
          </cell>
        </row>
        <row r="10">
          <cell r="A10">
            <v>2009</v>
          </cell>
          <cell r="B10">
            <v>0.7685551163812033</v>
          </cell>
          <cell r="C10">
            <v>1.0210803689064558</v>
          </cell>
          <cell r="D10">
            <v>0.5599472990777339</v>
          </cell>
        </row>
        <row r="11">
          <cell r="A11">
            <v>2010</v>
          </cell>
          <cell r="B11">
            <v>1.1142061281337048</v>
          </cell>
          <cell r="C11">
            <v>0.811076519744388</v>
          </cell>
          <cell r="D11">
            <v>0.4669834507619204</v>
          </cell>
        </row>
        <row r="12">
          <cell r="A12">
            <v>2011</v>
          </cell>
          <cell r="B12">
            <v>1.012965964343598</v>
          </cell>
          <cell r="C12">
            <v>0.8022690437601296</v>
          </cell>
          <cell r="D12">
            <v>0.5510534846029173</v>
          </cell>
        </row>
        <row r="13">
          <cell r="A13">
            <v>2012</v>
          </cell>
          <cell r="B13">
            <v>1.1078764353873525</v>
          </cell>
          <cell r="C13">
            <v>0.7843454354330072</v>
          </cell>
          <cell r="D13">
            <v>0.4447679120168203</v>
          </cell>
        </row>
        <row r="14">
          <cell r="A14">
            <v>2013</v>
          </cell>
          <cell r="B14">
            <v>0.9301197023616953</v>
          </cell>
          <cell r="C14">
            <v>0.7926237463604012</v>
          </cell>
          <cell r="D14">
            <v>0.4529278550630864</v>
          </cell>
        </row>
        <row r="15">
          <cell r="A15">
            <v>2014</v>
          </cell>
          <cell r="B15">
            <v>0.9445386292080407</v>
          </cell>
          <cell r="C15">
            <v>0.8155026241421073</v>
          </cell>
          <cell r="D15">
            <v>0.42793702058942273</v>
          </cell>
        </row>
        <row r="16">
          <cell r="A16">
            <v>2015</v>
          </cell>
          <cell r="B16">
            <v>0.9928963513077171</v>
          </cell>
          <cell r="C16">
            <v>0.7265095253471101</v>
          </cell>
          <cell r="D16">
            <v>0.4762673555053277</v>
          </cell>
        </row>
        <row r="17">
          <cell r="A17">
            <v>2016</v>
          </cell>
          <cell r="B17">
            <v>1.1423478894920198</v>
          </cell>
          <cell r="C17">
            <v>0.7777687758243539</v>
          </cell>
          <cell r="D17">
            <v>0.29159241859711643</v>
          </cell>
        </row>
        <row r="18">
          <cell r="A18">
            <v>2017</v>
          </cell>
          <cell r="B18">
            <v>0.9847005208333334</v>
          </cell>
          <cell r="C18">
            <v>0.7080078125</v>
          </cell>
          <cell r="D18">
            <v>0.2197265625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A2" sqref="A2"/>
    </sheetView>
  </sheetViews>
  <sheetFormatPr defaultColWidth="9.140625" defaultRowHeight="12.75"/>
  <cols>
    <col min="1" max="1" width="30.00390625" style="0" customWidth="1"/>
    <col min="2" max="2" width="56.57421875" style="0" customWidth="1"/>
    <col min="4" max="4" width="12.57421875" style="0" customWidth="1"/>
  </cols>
  <sheetData>
    <row r="1" spans="1:6" ht="42">
      <c r="A1" s="49" t="s">
        <v>82</v>
      </c>
      <c r="B1" s="49" t="s">
        <v>221</v>
      </c>
      <c r="C1" s="1"/>
      <c r="D1" s="1"/>
      <c r="E1" s="1"/>
      <c r="F1" s="1"/>
    </row>
    <row r="2" spans="2:6" ht="26.25" customHeight="1">
      <c r="B2" s="3" t="s">
        <v>263</v>
      </c>
      <c r="C2" s="1"/>
      <c r="D2" s="1"/>
      <c r="E2" s="1"/>
      <c r="F2" s="1"/>
    </row>
    <row r="3" spans="2:6" ht="14.25" customHeight="1">
      <c r="B3" s="1"/>
      <c r="C3" s="17"/>
      <c r="D3" s="1"/>
      <c r="E3" s="1"/>
      <c r="F3" s="1"/>
    </row>
    <row r="4" spans="2:7" ht="15.75">
      <c r="B4" s="4" t="s">
        <v>30</v>
      </c>
      <c r="C4" s="17"/>
      <c r="D4" s="5"/>
      <c r="E4" s="5"/>
      <c r="F4" s="5"/>
      <c r="G4" s="2"/>
    </row>
    <row r="5" spans="2:7" ht="18">
      <c r="B5" s="18" t="s">
        <v>7</v>
      </c>
      <c r="C5" s="17"/>
      <c r="D5" s="8"/>
      <c r="E5" s="8"/>
      <c r="F5" s="8"/>
      <c r="G5" s="9"/>
    </row>
    <row r="6" spans="2:7" ht="12.75" customHeight="1">
      <c r="B6" s="14" t="s">
        <v>2</v>
      </c>
      <c r="C6" s="17"/>
      <c r="D6" s="14"/>
      <c r="E6" s="14"/>
      <c r="F6" s="14"/>
      <c r="G6" s="2"/>
    </row>
    <row r="7" spans="2:7" ht="14.25">
      <c r="B7" s="14" t="s">
        <v>11</v>
      </c>
      <c r="C7" s="14"/>
      <c r="D7" s="14"/>
      <c r="E7" s="14"/>
      <c r="F7" s="14"/>
      <c r="G7" s="2"/>
    </row>
    <row r="8" spans="2:7" ht="14.25">
      <c r="B8" s="14" t="s">
        <v>8</v>
      </c>
      <c r="C8" s="14"/>
      <c r="D8" s="14"/>
      <c r="E8" s="14"/>
      <c r="F8" s="14"/>
      <c r="G8" s="2"/>
    </row>
    <row r="9" spans="2:7" ht="14.25">
      <c r="B9" s="14" t="s">
        <v>9</v>
      </c>
      <c r="C9" s="14"/>
      <c r="D9" s="14"/>
      <c r="E9" s="14"/>
      <c r="F9" s="14"/>
      <c r="G9" s="2"/>
    </row>
    <row r="10" spans="2:7" ht="14.25">
      <c r="B10" s="14" t="s">
        <v>38</v>
      </c>
      <c r="C10" s="14"/>
      <c r="D10" s="14"/>
      <c r="E10" s="14"/>
      <c r="F10" s="14"/>
      <c r="G10" s="2"/>
    </row>
    <row r="11" spans="1:7" ht="7.5" customHeight="1">
      <c r="A11" s="47"/>
      <c r="B11" s="48"/>
      <c r="C11" s="14"/>
      <c r="D11" s="14"/>
      <c r="E11" s="14"/>
      <c r="F11" s="14"/>
      <c r="G11" s="2"/>
    </row>
    <row r="12" spans="2:7" ht="14.25">
      <c r="B12" s="14"/>
      <c r="C12" s="14"/>
      <c r="D12" s="14"/>
      <c r="E12" s="14"/>
      <c r="F12" s="14"/>
      <c r="G12" s="2"/>
    </row>
    <row r="13" spans="2:7" ht="14.25">
      <c r="B13" s="14"/>
      <c r="C13" s="14"/>
      <c r="D13" s="14"/>
      <c r="E13" s="14"/>
      <c r="F13" s="14"/>
      <c r="G13" s="2"/>
    </row>
    <row r="14" spans="2:7" ht="15.75">
      <c r="B14" s="4" t="s">
        <v>31</v>
      </c>
      <c r="C14" s="5"/>
      <c r="D14" s="5"/>
      <c r="E14" s="5"/>
      <c r="F14" s="5"/>
      <c r="G14" s="2"/>
    </row>
    <row r="15" spans="2:7" ht="18">
      <c r="B15" s="18" t="s">
        <v>12</v>
      </c>
      <c r="C15" s="5"/>
      <c r="D15" s="5"/>
      <c r="E15" s="5"/>
      <c r="F15" s="5"/>
      <c r="G15" s="2"/>
    </row>
    <row r="16" spans="2:7" ht="15.75">
      <c r="B16" s="5" t="s">
        <v>20</v>
      </c>
      <c r="C16" s="5"/>
      <c r="D16" s="5"/>
      <c r="E16" s="5"/>
      <c r="F16" s="5"/>
      <c r="G16" s="2"/>
    </row>
    <row r="17" spans="2:7" ht="15.75">
      <c r="B17" s="5" t="s">
        <v>21</v>
      </c>
      <c r="C17" s="5"/>
      <c r="D17" s="5"/>
      <c r="E17" s="5"/>
      <c r="F17" s="5"/>
      <c r="G17" s="2"/>
    </row>
    <row r="18" spans="2:7" ht="15.75">
      <c r="B18" s="5" t="s">
        <v>22</v>
      </c>
      <c r="C18" s="5"/>
      <c r="D18" s="5"/>
      <c r="E18" s="5"/>
      <c r="F18" s="5"/>
      <c r="G18" s="2"/>
    </row>
    <row r="19" spans="2:7" ht="15.75">
      <c r="B19" s="5" t="s">
        <v>23</v>
      </c>
      <c r="C19" s="5"/>
      <c r="D19" s="5"/>
      <c r="E19" s="5"/>
      <c r="F19" s="5"/>
      <c r="G19" s="2"/>
    </row>
    <row r="20" spans="1:7" ht="7.5" customHeight="1">
      <c r="A20" s="47"/>
      <c r="B20" s="48"/>
      <c r="C20" s="14"/>
      <c r="D20" s="14"/>
      <c r="E20" s="14"/>
      <c r="F20" s="14"/>
      <c r="G20" s="2"/>
    </row>
    <row r="21" spans="2:7" ht="15.75">
      <c r="B21" s="5"/>
      <c r="C21" s="5"/>
      <c r="D21" s="5"/>
      <c r="E21" s="5"/>
      <c r="F21" s="5"/>
      <c r="G21" s="2"/>
    </row>
    <row r="22" spans="2:7" ht="15.75">
      <c r="B22" s="5"/>
      <c r="C22" s="5"/>
      <c r="D22" s="5"/>
      <c r="E22" s="5"/>
      <c r="F22" s="5"/>
      <c r="G22" s="2"/>
    </row>
    <row r="23" spans="2:7" ht="15.75">
      <c r="B23" s="5"/>
      <c r="C23" s="5"/>
      <c r="D23" s="5"/>
      <c r="E23" s="5"/>
      <c r="F23" s="5"/>
      <c r="G23" s="2"/>
    </row>
    <row r="24" spans="2:7" ht="15.75">
      <c r="B24" s="4" t="s">
        <v>32</v>
      </c>
      <c r="C24" s="5"/>
      <c r="D24" s="5"/>
      <c r="E24" s="5"/>
      <c r="F24" s="5"/>
      <c r="G24" s="2"/>
    </row>
    <row r="25" spans="2:7" ht="18">
      <c r="B25" s="18" t="s">
        <v>13</v>
      </c>
      <c r="C25" s="5"/>
      <c r="D25" s="5"/>
      <c r="E25" s="5"/>
      <c r="F25" s="5"/>
      <c r="G25" s="2"/>
    </row>
    <row r="26" spans="2:7" ht="15.75">
      <c r="B26" s="5" t="s">
        <v>24</v>
      </c>
      <c r="C26" s="5"/>
      <c r="D26" s="5"/>
      <c r="E26" s="5"/>
      <c r="F26" s="5"/>
      <c r="G26" s="2"/>
    </row>
    <row r="27" spans="2:7" ht="15.75">
      <c r="B27" s="5" t="s">
        <v>25</v>
      </c>
      <c r="C27" s="5"/>
      <c r="D27" s="5"/>
      <c r="E27" s="5"/>
      <c r="F27" s="5"/>
      <c r="G27" s="2"/>
    </row>
    <row r="28" spans="2:7" ht="15.75">
      <c r="B28" s="5" t="s">
        <v>26</v>
      </c>
      <c r="C28" s="5"/>
      <c r="D28" s="5"/>
      <c r="E28" s="5"/>
      <c r="F28" s="5"/>
      <c r="G28" s="2"/>
    </row>
    <row r="29" spans="2:7" ht="15.75">
      <c r="B29" s="5" t="s">
        <v>27</v>
      </c>
      <c r="C29" s="5"/>
      <c r="D29" s="5"/>
      <c r="E29" s="5"/>
      <c r="F29" s="5"/>
      <c r="G29" s="2"/>
    </row>
    <row r="30" spans="2:7" ht="15.75">
      <c r="B30" s="5" t="s">
        <v>28</v>
      </c>
      <c r="C30" s="5"/>
      <c r="D30" s="5"/>
      <c r="E30" s="5"/>
      <c r="F30" s="5"/>
      <c r="G30" s="2"/>
    </row>
    <row r="31" spans="2:7" ht="15.75">
      <c r="B31" s="5" t="s">
        <v>29</v>
      </c>
      <c r="C31" s="5"/>
      <c r="D31" s="5"/>
      <c r="E31" s="5"/>
      <c r="F31" s="5"/>
      <c r="G31" s="2"/>
    </row>
    <row r="32" spans="1:7" ht="7.5" customHeight="1">
      <c r="A32" s="47"/>
      <c r="B32" s="48"/>
      <c r="C32" s="14"/>
      <c r="D32" s="14"/>
      <c r="E32" s="14"/>
      <c r="F32" s="14"/>
      <c r="G32" s="2"/>
    </row>
    <row r="33" spans="2:6" ht="15.75">
      <c r="B33" s="23"/>
      <c r="C33" s="23"/>
      <c r="D33" s="23"/>
      <c r="E33" s="61"/>
      <c r="F33" s="62"/>
    </row>
    <row r="34" spans="2:7" ht="15.75">
      <c r="B34" s="4"/>
      <c r="C34" s="5"/>
      <c r="D34" s="5"/>
      <c r="E34" s="5"/>
      <c r="F34" s="5"/>
      <c r="G34" s="2"/>
    </row>
    <row r="35" spans="2:7" ht="18">
      <c r="B35" s="18"/>
      <c r="C35" s="5"/>
      <c r="D35" s="5"/>
      <c r="E35" s="5"/>
      <c r="F35" s="5"/>
      <c r="G35" s="2"/>
    </row>
    <row r="36" spans="2:7" ht="15.75">
      <c r="B36" s="5"/>
      <c r="C36" s="5"/>
      <c r="D36" s="5"/>
      <c r="E36" s="5"/>
      <c r="F36" s="5"/>
      <c r="G36" s="2"/>
    </row>
    <row r="37" spans="2:7" ht="15.75">
      <c r="B37" s="5"/>
      <c r="C37" s="5"/>
      <c r="D37" s="5"/>
      <c r="E37" s="5"/>
      <c r="F37" s="5"/>
      <c r="G37" s="2"/>
    </row>
    <row r="38" spans="2:7" ht="15.75">
      <c r="B38" s="5"/>
      <c r="C38" s="5"/>
      <c r="D38" s="5"/>
      <c r="E38" s="5"/>
      <c r="F38" s="5"/>
      <c r="G38" s="2"/>
    </row>
    <row r="39" spans="2:7" ht="15.75">
      <c r="B39" s="5"/>
      <c r="C39" s="5"/>
      <c r="D39" s="5"/>
      <c r="E39" s="5"/>
      <c r="F39" s="5"/>
      <c r="G39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&amp;C&amp;8Questo documento è di proprietà dell’Amministrazione comunale di Loro Ciuffenna che se ne riserva tutti i diritti in base all’art.2578 del codice civile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60"/>
  <sheetViews>
    <sheetView view="pageBreakPreview" zoomScale="60" zoomScaleNormal="60" zoomScalePageLayoutView="0" workbookViewId="0" topLeftCell="A1">
      <selection activeCell="S29" sqref="S29"/>
    </sheetView>
  </sheetViews>
  <sheetFormatPr defaultColWidth="9.140625" defaultRowHeight="12.75"/>
  <cols>
    <col min="1" max="1" width="10.57421875" style="0" customWidth="1"/>
    <col min="4" max="4" width="34.7109375" style="0" customWidth="1"/>
    <col min="5" max="5" width="12.8515625" style="0" customWidth="1"/>
    <col min="6" max="6" width="26.57421875" style="0" customWidth="1"/>
    <col min="7" max="7" width="24.421875" style="0" customWidth="1"/>
    <col min="8" max="8" width="21.8515625" style="0" customWidth="1"/>
    <col min="9" max="10" width="13.8515625" style="0" customWidth="1"/>
    <col min="11" max="11" width="27.57421875" style="19" customWidth="1"/>
    <col min="12" max="12" width="16.8515625" style="19" customWidth="1"/>
    <col min="13" max="14" width="8.7109375" style="19" customWidth="1"/>
    <col min="15" max="15" width="4.28125" style="0" customWidth="1"/>
  </cols>
  <sheetData>
    <row r="1" spans="2:14" ht="15.75">
      <c r="B1" s="97" t="s">
        <v>153</v>
      </c>
      <c r="C1" s="96"/>
      <c r="D1" s="96"/>
      <c r="E1" s="96"/>
      <c r="F1" s="96"/>
      <c r="G1" s="96"/>
      <c r="H1" s="96"/>
      <c r="I1" s="96"/>
      <c r="J1" s="96"/>
      <c r="K1" s="98"/>
      <c r="L1" s="98"/>
      <c r="M1" s="98"/>
      <c r="N1" s="98"/>
    </row>
    <row r="2" spans="2:14" ht="16.5" customHeight="1">
      <c r="B2" s="96"/>
      <c r="C2" s="96"/>
      <c r="D2" s="96"/>
      <c r="E2" s="96"/>
      <c r="F2" s="96"/>
      <c r="G2" s="96"/>
      <c r="H2" s="96"/>
      <c r="I2" s="96"/>
      <c r="J2" s="96"/>
      <c r="K2" s="98"/>
      <c r="L2" s="98"/>
      <c r="M2" s="98"/>
      <c r="N2" s="98"/>
    </row>
    <row r="3" spans="2:14" ht="30" customHeight="1">
      <c r="B3" s="99" t="s">
        <v>264</v>
      </c>
      <c r="C3" s="99"/>
      <c r="D3" s="99"/>
      <c r="E3" s="99"/>
      <c r="F3" s="99"/>
      <c r="G3" s="99"/>
      <c r="H3" s="100"/>
      <c r="I3" s="100"/>
      <c r="J3" s="100"/>
      <c r="K3" s="101"/>
      <c r="L3" s="101"/>
      <c r="M3" s="101"/>
      <c r="N3" s="101"/>
    </row>
    <row r="4" spans="2:14" ht="33.75" customHeight="1">
      <c r="B4" s="7" t="s">
        <v>0</v>
      </c>
      <c r="C4" s="5"/>
      <c r="D4" s="5"/>
      <c r="E4" s="5"/>
      <c r="F4" s="102">
        <v>2016</v>
      </c>
      <c r="G4" s="102">
        <v>2017</v>
      </c>
      <c r="H4" s="102">
        <v>2018</v>
      </c>
      <c r="I4" s="102">
        <v>2019</v>
      </c>
      <c r="J4" s="102"/>
      <c r="K4" s="103" t="s">
        <v>309</v>
      </c>
      <c r="L4" s="102"/>
      <c r="M4" s="102"/>
      <c r="N4" s="102"/>
    </row>
    <row r="5" spans="2:14" ht="16.5" thickBot="1">
      <c r="B5" s="68" t="s">
        <v>2</v>
      </c>
      <c r="C5" s="69"/>
      <c r="D5" s="69"/>
      <c r="E5" s="70" t="s">
        <v>78</v>
      </c>
      <c r="F5" s="104"/>
      <c r="G5" s="105"/>
      <c r="H5" s="105"/>
      <c r="I5" s="105"/>
      <c r="J5" s="105"/>
      <c r="K5" s="106"/>
      <c r="L5" s="106"/>
      <c r="M5" s="106"/>
      <c r="N5" s="106"/>
    </row>
    <row r="6" spans="2:14" ht="15.75">
      <c r="B6" s="5" t="s">
        <v>42</v>
      </c>
      <c r="C6" s="5"/>
      <c r="D6" s="5"/>
      <c r="E6" s="5" t="s">
        <v>0</v>
      </c>
      <c r="F6" s="20" t="s">
        <v>265</v>
      </c>
      <c r="G6" s="5"/>
      <c r="H6" s="5"/>
      <c r="I6" s="5"/>
      <c r="J6" s="5"/>
      <c r="K6" s="107"/>
      <c r="L6" s="107"/>
      <c r="M6" s="107"/>
      <c r="N6" s="107"/>
    </row>
    <row r="7" spans="2:16" ht="15.75">
      <c r="B7" s="5" t="s">
        <v>266</v>
      </c>
      <c r="C7" s="5"/>
      <c r="D7" s="5"/>
      <c r="E7" s="16" t="s">
        <v>80</v>
      </c>
      <c r="F7" s="16">
        <v>12288</v>
      </c>
      <c r="G7" s="16">
        <v>12293</v>
      </c>
      <c r="H7" s="16">
        <v>12268</v>
      </c>
      <c r="I7" s="98"/>
      <c r="J7" s="98"/>
      <c r="K7" s="108">
        <f>H7-I7</f>
        <v>12268</v>
      </c>
      <c r="L7" s="98"/>
      <c r="M7" s="98"/>
      <c r="N7" s="98"/>
      <c r="P7" s="19"/>
    </row>
    <row r="8" spans="2:14" ht="15.75">
      <c r="B8" s="5" t="s">
        <v>17</v>
      </c>
      <c r="C8" s="5"/>
      <c r="D8" s="5"/>
      <c r="E8" s="16" t="s">
        <v>80</v>
      </c>
      <c r="F8" s="16"/>
      <c r="G8" s="16"/>
      <c r="H8" s="16"/>
      <c r="I8" s="98"/>
      <c r="J8" s="98"/>
      <c r="K8" s="108">
        <f aca="true" t="shared" si="0" ref="K8:K55">H8-I8</f>
        <v>0</v>
      </c>
      <c r="L8" s="98"/>
      <c r="M8" s="98"/>
      <c r="N8" s="98"/>
    </row>
    <row r="9" spans="2:16" ht="15.75">
      <c r="B9" s="5" t="s">
        <v>214</v>
      </c>
      <c r="C9" s="5"/>
      <c r="D9" s="5"/>
      <c r="E9" s="16" t="s">
        <v>80</v>
      </c>
      <c r="F9" s="16">
        <v>87</v>
      </c>
      <c r="G9" s="16">
        <v>88</v>
      </c>
      <c r="H9" s="16">
        <v>94</v>
      </c>
      <c r="I9" s="98"/>
      <c r="J9" s="98"/>
      <c r="K9" s="108">
        <f t="shared" si="0"/>
        <v>94</v>
      </c>
      <c r="L9" s="98"/>
      <c r="M9" s="98"/>
      <c r="N9" s="98"/>
      <c r="P9" s="19"/>
    </row>
    <row r="10" spans="2:14" ht="15.75">
      <c r="B10" s="5" t="s">
        <v>44</v>
      </c>
      <c r="C10" s="5"/>
      <c r="D10" s="5"/>
      <c r="E10" s="16" t="s">
        <v>80</v>
      </c>
      <c r="F10" s="98">
        <v>942</v>
      </c>
      <c r="G10" s="16">
        <v>933</v>
      </c>
      <c r="H10" s="16">
        <v>915</v>
      </c>
      <c r="I10" s="16"/>
      <c r="J10" s="16"/>
      <c r="K10" s="108">
        <f t="shared" si="0"/>
        <v>915</v>
      </c>
      <c r="L10" s="98"/>
      <c r="M10" s="98"/>
      <c r="N10" s="98"/>
    </row>
    <row r="11" spans="2:14" ht="15.75">
      <c r="B11" s="5" t="s">
        <v>136</v>
      </c>
      <c r="C11" s="5"/>
      <c r="D11" s="5"/>
      <c r="E11" s="16" t="s">
        <v>83</v>
      </c>
      <c r="F11" s="109">
        <v>7.75</v>
      </c>
      <c r="G11" s="109">
        <v>7.6</v>
      </c>
      <c r="H11" s="109">
        <v>7.5</v>
      </c>
      <c r="I11" s="109"/>
      <c r="J11" s="109"/>
      <c r="K11" s="108">
        <f t="shared" si="0"/>
        <v>7.5</v>
      </c>
      <c r="L11" s="109"/>
      <c r="M11" s="109"/>
      <c r="N11" s="109"/>
    </row>
    <row r="12" spans="2:18" ht="15.75">
      <c r="B12" s="5" t="s">
        <v>54</v>
      </c>
      <c r="C12" s="5"/>
      <c r="D12" s="5"/>
      <c r="E12" s="16" t="s">
        <v>80</v>
      </c>
      <c r="F12" s="16">
        <v>611</v>
      </c>
      <c r="G12" s="16">
        <v>609</v>
      </c>
      <c r="H12" s="16">
        <v>678</v>
      </c>
      <c r="I12" s="98"/>
      <c r="J12" s="98"/>
      <c r="K12" s="108">
        <f t="shared" si="0"/>
        <v>678</v>
      </c>
      <c r="L12" s="98"/>
      <c r="M12" s="98"/>
      <c r="N12" s="98"/>
      <c r="R12" s="98"/>
    </row>
    <row r="13" spans="2:18" ht="15.75">
      <c r="B13" s="5" t="s">
        <v>55</v>
      </c>
      <c r="C13" s="5"/>
      <c r="D13" s="5"/>
      <c r="E13" s="16" t="s">
        <v>80</v>
      </c>
      <c r="F13" s="16">
        <v>1046</v>
      </c>
      <c r="G13" s="16">
        <v>1045</v>
      </c>
      <c r="H13" s="16">
        <v>902</v>
      </c>
      <c r="I13" s="98"/>
      <c r="J13" s="98"/>
      <c r="K13" s="108">
        <f t="shared" si="0"/>
        <v>902</v>
      </c>
      <c r="L13" s="98"/>
      <c r="M13" s="98"/>
      <c r="N13" s="98"/>
      <c r="R13" s="98"/>
    </row>
    <row r="14" spans="2:18" ht="15.75">
      <c r="B14" s="5" t="s">
        <v>56</v>
      </c>
      <c r="C14" s="5"/>
      <c r="D14" s="5"/>
      <c r="E14" s="16" t="s">
        <v>80</v>
      </c>
      <c r="F14" s="16">
        <v>1730</v>
      </c>
      <c r="G14" s="16">
        <v>1729</v>
      </c>
      <c r="H14" s="16">
        <v>1725</v>
      </c>
      <c r="I14" s="98"/>
      <c r="J14" s="98"/>
      <c r="K14" s="108">
        <f t="shared" si="0"/>
        <v>1725</v>
      </c>
      <c r="L14" s="98"/>
      <c r="M14" s="98"/>
      <c r="N14" s="98"/>
      <c r="R14" s="98"/>
    </row>
    <row r="15" spans="2:18" ht="15.75">
      <c r="B15" s="5" t="s">
        <v>57</v>
      </c>
      <c r="C15" s="5"/>
      <c r="D15" s="5"/>
      <c r="E15" s="16" t="s">
        <v>80</v>
      </c>
      <c r="F15" s="16">
        <v>6155</v>
      </c>
      <c r="G15" s="16">
        <v>6158</v>
      </c>
      <c r="H15" s="16">
        <v>6197</v>
      </c>
      <c r="I15" s="98"/>
      <c r="J15" s="98"/>
      <c r="K15" s="108">
        <f t="shared" si="0"/>
        <v>6197</v>
      </c>
      <c r="L15" s="98"/>
      <c r="M15" s="98"/>
      <c r="N15" s="98"/>
      <c r="R15" s="98"/>
    </row>
    <row r="16" spans="2:18" ht="15.75">
      <c r="B16" s="5" t="s">
        <v>58</v>
      </c>
      <c r="C16" s="5"/>
      <c r="D16" s="5"/>
      <c r="E16" s="16" t="s">
        <v>80</v>
      </c>
      <c r="F16" s="16">
        <v>2746</v>
      </c>
      <c r="G16" s="16">
        <v>2752</v>
      </c>
      <c r="H16" s="16">
        <v>2766</v>
      </c>
      <c r="I16" s="98"/>
      <c r="J16" s="98"/>
      <c r="K16" s="108">
        <f t="shared" si="0"/>
        <v>2766</v>
      </c>
      <c r="L16" s="98"/>
      <c r="M16" s="98"/>
      <c r="N16" s="98"/>
      <c r="O16" s="76"/>
      <c r="R16" s="98"/>
    </row>
    <row r="17" spans="2:15" ht="15.75">
      <c r="B17" s="5" t="s">
        <v>72</v>
      </c>
      <c r="C17" s="5"/>
      <c r="D17" s="5"/>
      <c r="E17" s="16" t="s">
        <v>80</v>
      </c>
      <c r="F17" s="16"/>
      <c r="G17" s="16"/>
      <c r="H17" s="16"/>
      <c r="I17" s="16"/>
      <c r="J17" s="16"/>
      <c r="K17" s="108">
        <f t="shared" si="0"/>
        <v>0</v>
      </c>
      <c r="L17" s="98"/>
      <c r="M17" s="98"/>
      <c r="N17" s="98"/>
      <c r="O17" s="2"/>
    </row>
    <row r="18" spans="2:14" ht="16.5" thickBot="1">
      <c r="B18" s="68" t="s">
        <v>11</v>
      </c>
      <c r="C18" s="69"/>
      <c r="D18" s="69"/>
      <c r="E18" s="166"/>
      <c r="F18" s="167"/>
      <c r="G18" s="167"/>
      <c r="H18" s="167"/>
      <c r="I18" s="69"/>
      <c r="J18" s="69"/>
      <c r="K18" s="108">
        <f t="shared" si="0"/>
        <v>0</v>
      </c>
      <c r="L18" s="70"/>
      <c r="M18" s="70"/>
      <c r="N18" s="70"/>
    </row>
    <row r="19" spans="2:15" ht="15.75">
      <c r="B19" s="5" t="s">
        <v>86</v>
      </c>
      <c r="C19" s="5"/>
      <c r="D19" s="5"/>
      <c r="E19" s="16" t="s">
        <v>84</v>
      </c>
      <c r="F19" s="151">
        <v>6494.495</v>
      </c>
      <c r="G19" s="151">
        <v>6518.370000000001</v>
      </c>
      <c r="H19" s="16">
        <v>6907</v>
      </c>
      <c r="I19" s="98"/>
      <c r="J19" s="98"/>
      <c r="K19" s="108">
        <f t="shared" si="0"/>
        <v>6907</v>
      </c>
      <c r="L19" s="44"/>
      <c r="M19" s="44"/>
      <c r="N19" s="44"/>
      <c r="O19" s="2"/>
    </row>
    <row r="20" spans="2:15" ht="15.75">
      <c r="B20" s="5" t="s">
        <v>87</v>
      </c>
      <c r="C20" s="5"/>
      <c r="D20" s="5"/>
      <c r="E20" s="16" t="s">
        <v>84</v>
      </c>
      <c r="F20" s="151">
        <v>2857.38</v>
      </c>
      <c r="G20" s="151">
        <v>2886.336</v>
      </c>
      <c r="H20" s="16">
        <v>3080</v>
      </c>
      <c r="I20" s="16"/>
      <c r="J20" s="16"/>
      <c r="K20" s="108">
        <f t="shared" si="0"/>
        <v>3080</v>
      </c>
      <c r="L20" s="98"/>
      <c r="M20" s="98"/>
      <c r="N20" s="98"/>
      <c r="O20" s="2"/>
    </row>
    <row r="21" spans="2:15" ht="15.75">
      <c r="B21" s="5" t="s">
        <v>88</v>
      </c>
      <c r="C21" s="5"/>
      <c r="D21" s="5"/>
      <c r="E21" s="16" t="s">
        <v>84</v>
      </c>
      <c r="F21" s="151">
        <v>3637.1149999999993</v>
      </c>
      <c r="G21" s="151">
        <v>3632.034</v>
      </c>
      <c r="H21" s="16">
        <v>2747</v>
      </c>
      <c r="I21" s="98"/>
      <c r="J21" s="98"/>
      <c r="K21" s="108">
        <f t="shared" si="0"/>
        <v>2747</v>
      </c>
      <c r="L21" s="98"/>
      <c r="M21" s="98"/>
      <c r="N21" s="98"/>
      <c r="O21" s="2"/>
    </row>
    <row r="22" spans="2:15" ht="15.75">
      <c r="B22" s="5" t="s">
        <v>219</v>
      </c>
      <c r="C22" s="5"/>
      <c r="D22" s="5"/>
      <c r="E22" s="16" t="s">
        <v>83</v>
      </c>
      <c r="F22" s="152">
        <v>0.5600304565635973</v>
      </c>
      <c r="G22" s="152">
        <v>0.5571997293801978</v>
      </c>
      <c r="H22" s="23">
        <v>56</v>
      </c>
      <c r="I22" s="23"/>
      <c r="J22" s="23"/>
      <c r="K22" s="108">
        <f t="shared" si="0"/>
        <v>56</v>
      </c>
      <c r="L22" s="24"/>
      <c r="M22" s="24"/>
      <c r="N22" s="24"/>
      <c r="O22" s="2"/>
    </row>
    <row r="23" spans="2:15" ht="15.75">
      <c r="B23" s="5" t="s">
        <v>132</v>
      </c>
      <c r="C23" s="5"/>
      <c r="D23" s="5"/>
      <c r="E23" s="16" t="s">
        <v>85</v>
      </c>
      <c r="F23" s="153">
        <v>1.4480091948487444</v>
      </c>
      <c r="G23" s="153">
        <v>1.4528594163037327</v>
      </c>
      <c r="H23" s="24">
        <v>1.45</v>
      </c>
      <c r="I23" s="24"/>
      <c r="J23" s="24"/>
      <c r="K23" s="108">
        <f t="shared" si="0"/>
        <v>1.45</v>
      </c>
      <c r="L23" s="24"/>
      <c r="M23" s="24"/>
      <c r="N23" s="24"/>
      <c r="O23" s="2"/>
    </row>
    <row r="24" spans="2:14" ht="15.75">
      <c r="B24" s="5" t="s">
        <v>133</v>
      </c>
      <c r="C24" s="5"/>
      <c r="D24" s="5"/>
      <c r="E24" s="16" t="s">
        <v>85</v>
      </c>
      <c r="F24" s="153">
        <v>0.8109292504994291</v>
      </c>
      <c r="G24" s="153">
        <v>0.8095328735919118</v>
      </c>
      <c r="H24" s="24">
        <v>0.81</v>
      </c>
      <c r="I24" s="24"/>
      <c r="J24" s="24"/>
      <c r="K24" s="108">
        <f t="shared" si="0"/>
        <v>0.81</v>
      </c>
      <c r="L24" s="24"/>
      <c r="M24" s="24"/>
      <c r="N24" s="24"/>
    </row>
    <row r="25" spans="2:14" ht="15.75">
      <c r="B25" s="5" t="s">
        <v>243</v>
      </c>
      <c r="C25" s="5"/>
      <c r="D25" s="5"/>
      <c r="E25" s="16"/>
      <c r="F25" s="24"/>
      <c r="G25" s="24"/>
      <c r="H25" s="24"/>
      <c r="I25" s="24"/>
      <c r="J25" s="24"/>
      <c r="K25" s="108">
        <f t="shared" si="0"/>
        <v>0</v>
      </c>
      <c r="L25" s="24"/>
      <c r="M25" s="24"/>
      <c r="N25" s="24"/>
    </row>
    <row r="26" spans="2:14" ht="16.5" thickBot="1">
      <c r="B26" s="68" t="s">
        <v>112</v>
      </c>
      <c r="C26" s="69"/>
      <c r="D26" s="69"/>
      <c r="E26" s="70"/>
      <c r="F26" s="69"/>
      <c r="G26" s="69"/>
      <c r="H26" s="69"/>
      <c r="I26" s="69"/>
      <c r="J26" s="69"/>
      <c r="K26" s="108">
        <f t="shared" si="0"/>
        <v>0</v>
      </c>
      <c r="L26" s="70"/>
      <c r="M26" s="70"/>
      <c r="N26" s="70"/>
    </row>
    <row r="27" spans="2:14" ht="15.75">
      <c r="B27" s="5" t="s">
        <v>108</v>
      </c>
      <c r="C27" s="5"/>
      <c r="D27" s="5"/>
      <c r="E27" s="16" t="s">
        <v>80</v>
      </c>
      <c r="F27" s="65" t="s">
        <v>293</v>
      </c>
      <c r="G27" s="65" t="s">
        <v>294</v>
      </c>
      <c r="H27" s="182" t="s">
        <v>307</v>
      </c>
      <c r="I27" s="65"/>
      <c r="J27" s="65"/>
      <c r="K27" s="108">
        <f t="shared" si="0"/>
        <v>76</v>
      </c>
      <c r="L27" s="98"/>
      <c r="M27" s="98"/>
      <c r="N27" s="98"/>
    </row>
    <row r="28" spans="2:14" ht="15.75">
      <c r="B28" s="5" t="s">
        <v>111</v>
      </c>
      <c r="C28" s="5"/>
      <c r="D28" s="5"/>
      <c r="E28" s="16" t="s">
        <v>80</v>
      </c>
      <c r="F28" s="65" t="s">
        <v>295</v>
      </c>
      <c r="G28" s="65" t="s">
        <v>296</v>
      </c>
      <c r="H28" s="182" t="s">
        <v>308</v>
      </c>
      <c r="I28" s="65"/>
      <c r="J28" s="65"/>
      <c r="K28" s="108">
        <f t="shared" si="0"/>
        <v>0.00611</v>
      </c>
      <c r="L28" s="98"/>
      <c r="M28" s="98"/>
      <c r="N28" s="131"/>
    </row>
    <row r="29" spans="2:14" ht="15.75">
      <c r="B29" s="5" t="s">
        <v>128</v>
      </c>
      <c r="C29" s="5"/>
      <c r="D29" s="5"/>
      <c r="E29" s="16" t="s">
        <v>80</v>
      </c>
      <c r="F29" s="66">
        <v>2</v>
      </c>
      <c r="G29" s="66">
        <v>2</v>
      </c>
      <c r="H29" s="183">
        <v>2</v>
      </c>
      <c r="I29" s="66"/>
      <c r="J29" s="66"/>
      <c r="K29" s="108">
        <f t="shared" si="0"/>
        <v>2</v>
      </c>
      <c r="L29" s="98"/>
      <c r="M29" s="98"/>
      <c r="N29" s="98"/>
    </row>
    <row r="30" spans="2:14" ht="15.75">
      <c r="B30" s="5" t="s">
        <v>179</v>
      </c>
      <c r="C30" s="5"/>
      <c r="D30" s="5"/>
      <c r="E30" s="16" t="s">
        <v>80</v>
      </c>
      <c r="F30" s="66"/>
      <c r="G30" s="66"/>
      <c r="H30" s="183"/>
      <c r="I30" s="66"/>
      <c r="J30" s="66"/>
      <c r="K30" s="108">
        <f t="shared" si="0"/>
        <v>0</v>
      </c>
      <c r="L30" s="98"/>
      <c r="M30" s="98"/>
      <c r="N30" s="98"/>
    </row>
    <row r="31" spans="2:14" ht="15.75">
      <c r="B31" s="5" t="s">
        <v>116</v>
      </c>
      <c r="C31" s="5"/>
      <c r="D31" s="5"/>
      <c r="E31" s="16" t="s">
        <v>80</v>
      </c>
      <c r="F31" s="66">
        <v>2</v>
      </c>
      <c r="G31" s="66">
        <v>1</v>
      </c>
      <c r="H31" s="183">
        <v>11</v>
      </c>
      <c r="I31" s="66"/>
      <c r="J31" s="66"/>
      <c r="K31" s="108">
        <f t="shared" si="0"/>
        <v>11</v>
      </c>
      <c r="L31" s="98"/>
      <c r="M31" s="98"/>
      <c r="N31" s="98"/>
    </row>
    <row r="32" spans="2:14" ht="15.75">
      <c r="B32" s="5" t="s">
        <v>117</v>
      </c>
      <c r="C32" s="5"/>
      <c r="D32" s="5"/>
      <c r="E32" s="16" t="s">
        <v>80</v>
      </c>
      <c r="F32" s="66">
        <v>1</v>
      </c>
      <c r="G32" s="66">
        <v>3</v>
      </c>
      <c r="H32" s="183">
        <v>6</v>
      </c>
      <c r="I32" s="66"/>
      <c r="J32" s="66"/>
      <c r="K32" s="108">
        <f t="shared" si="0"/>
        <v>6</v>
      </c>
      <c r="L32" s="98"/>
      <c r="M32" s="98"/>
      <c r="N32" s="98"/>
    </row>
    <row r="33" spans="2:14" ht="15.75">
      <c r="B33" s="5" t="s">
        <v>231</v>
      </c>
      <c r="C33" s="5"/>
      <c r="D33" s="5"/>
      <c r="E33" s="16" t="s">
        <v>83</v>
      </c>
      <c r="F33" s="165">
        <v>0.5</v>
      </c>
      <c r="G33" s="165">
        <v>3</v>
      </c>
      <c r="H33" s="184">
        <v>0.5454</v>
      </c>
      <c r="I33" s="66"/>
      <c r="J33" s="66"/>
      <c r="K33" s="108">
        <f t="shared" si="0"/>
        <v>0.5454</v>
      </c>
      <c r="L33" s="98"/>
      <c r="M33" s="98"/>
      <c r="N33" s="98"/>
    </row>
    <row r="34" spans="2:14" ht="15.75">
      <c r="B34" s="5" t="s">
        <v>137</v>
      </c>
      <c r="C34" s="96"/>
      <c r="D34" s="96"/>
      <c r="E34" s="16" t="s">
        <v>80</v>
      </c>
      <c r="F34" s="96"/>
      <c r="G34" s="96"/>
      <c r="H34" s="96"/>
      <c r="I34" s="96"/>
      <c r="J34" s="96"/>
      <c r="K34" s="108">
        <f t="shared" si="0"/>
        <v>0</v>
      </c>
      <c r="L34" s="98"/>
      <c r="M34" s="98"/>
      <c r="N34" s="98"/>
    </row>
    <row r="35" spans="2:14" ht="16.5" thickBot="1">
      <c r="B35" s="68" t="s">
        <v>8</v>
      </c>
      <c r="C35" s="69"/>
      <c r="D35" s="69"/>
      <c r="E35" s="70"/>
      <c r="F35" s="70"/>
      <c r="G35" s="70"/>
      <c r="H35" s="70"/>
      <c r="I35" s="70"/>
      <c r="J35" s="70"/>
      <c r="K35" s="108">
        <f t="shared" si="0"/>
        <v>0</v>
      </c>
      <c r="L35" s="70"/>
      <c r="M35" s="70"/>
      <c r="N35" s="70"/>
    </row>
    <row r="36" spans="2:14" ht="15.75">
      <c r="B36" s="5" t="s">
        <v>18</v>
      </c>
      <c r="C36" s="5"/>
      <c r="D36" s="5"/>
      <c r="E36" s="16" t="s">
        <v>80</v>
      </c>
      <c r="F36" s="16"/>
      <c r="G36" s="16">
        <v>189</v>
      </c>
      <c r="H36" s="16">
        <v>187</v>
      </c>
      <c r="I36" s="98"/>
      <c r="J36" s="98"/>
      <c r="K36" s="108">
        <f t="shared" si="0"/>
        <v>187</v>
      </c>
      <c r="L36" s="98"/>
      <c r="M36" s="98"/>
      <c r="N36" s="98"/>
    </row>
    <row r="37" spans="2:14" ht="15.75">
      <c r="B37" s="5" t="s">
        <v>68</v>
      </c>
      <c r="C37" s="5"/>
      <c r="D37" s="5"/>
      <c r="E37" s="16" t="s">
        <v>80</v>
      </c>
      <c r="F37" s="16"/>
      <c r="G37" s="16">
        <v>4</v>
      </c>
      <c r="H37" s="16">
        <v>4</v>
      </c>
      <c r="I37" s="98"/>
      <c r="J37" s="98"/>
      <c r="K37" s="108">
        <f t="shared" si="0"/>
        <v>4</v>
      </c>
      <c r="L37" s="98"/>
      <c r="M37" s="98"/>
      <c r="N37" s="98"/>
    </row>
    <row r="38" spans="2:14" ht="15.75">
      <c r="B38" s="5" t="s">
        <v>69</v>
      </c>
      <c r="C38" s="5"/>
      <c r="D38" s="5"/>
      <c r="E38" s="16" t="s">
        <v>80</v>
      </c>
      <c r="F38" s="16"/>
      <c r="G38" s="16">
        <v>17</v>
      </c>
      <c r="H38" s="16">
        <v>17</v>
      </c>
      <c r="I38" s="98"/>
      <c r="J38" s="98"/>
      <c r="K38" s="108">
        <f t="shared" si="0"/>
        <v>17</v>
      </c>
      <c r="L38" s="98"/>
      <c r="M38" s="98"/>
      <c r="N38" s="98"/>
    </row>
    <row r="39" spans="2:14" ht="15.75">
      <c r="B39" s="5" t="s">
        <v>70</v>
      </c>
      <c r="C39" s="5"/>
      <c r="D39" s="5"/>
      <c r="E39" s="16" t="s">
        <v>80</v>
      </c>
      <c r="F39" s="16"/>
      <c r="G39" s="16">
        <v>31</v>
      </c>
      <c r="H39" s="16">
        <v>31</v>
      </c>
      <c r="I39" s="98"/>
      <c r="J39" s="98"/>
      <c r="K39" s="108">
        <f t="shared" si="0"/>
        <v>31</v>
      </c>
      <c r="L39" s="98"/>
      <c r="M39" s="98"/>
      <c r="N39" s="98"/>
    </row>
    <row r="40" spans="2:14" ht="16.5" thickBot="1">
      <c r="B40" s="68" t="s">
        <v>9</v>
      </c>
      <c r="C40" s="69"/>
      <c r="D40" s="69"/>
      <c r="E40" s="70"/>
      <c r="F40" s="70"/>
      <c r="G40" s="70"/>
      <c r="H40" s="70"/>
      <c r="I40" s="70"/>
      <c r="J40" s="70"/>
      <c r="K40" s="108">
        <f t="shared" si="0"/>
        <v>0</v>
      </c>
      <c r="L40" s="70"/>
      <c r="M40" s="70"/>
      <c r="N40" s="70"/>
    </row>
    <row r="41" spans="2:15" ht="19.5" customHeight="1">
      <c r="B41" s="5" t="s">
        <v>267</v>
      </c>
      <c r="C41" s="5"/>
      <c r="D41" s="5"/>
      <c r="E41" s="16" t="s">
        <v>90</v>
      </c>
      <c r="F41" s="31" t="s">
        <v>278</v>
      </c>
      <c r="G41" s="31" t="s">
        <v>278</v>
      </c>
      <c r="H41" s="31"/>
      <c r="I41" s="31"/>
      <c r="J41" s="31"/>
      <c r="K41" s="108">
        <f t="shared" si="0"/>
        <v>0</v>
      </c>
      <c r="L41" s="98"/>
      <c r="M41" s="98"/>
      <c r="N41" s="98"/>
      <c r="O41" s="26"/>
    </row>
    <row r="42" spans="2:15" ht="15.75">
      <c r="B42" s="5" t="s">
        <v>268</v>
      </c>
      <c r="C42" s="5"/>
      <c r="D42" s="5"/>
      <c r="E42" s="16" t="s">
        <v>90</v>
      </c>
      <c r="F42" s="168">
        <v>385122</v>
      </c>
      <c r="G42" s="168">
        <v>385122</v>
      </c>
      <c r="H42" s="168">
        <v>385122</v>
      </c>
      <c r="I42" s="168">
        <v>385122</v>
      </c>
      <c r="J42" s="168"/>
      <c r="K42" s="108">
        <f t="shared" si="0"/>
        <v>0</v>
      </c>
      <c r="L42" s="98"/>
      <c r="M42" s="98"/>
      <c r="N42" s="98"/>
      <c r="O42" s="26"/>
    </row>
    <row r="43" spans="2:15" ht="15.75">
      <c r="B43" s="5" t="s">
        <v>269</v>
      </c>
      <c r="C43" s="5"/>
      <c r="D43" s="5"/>
      <c r="E43" s="16" t="s">
        <v>90</v>
      </c>
      <c r="F43" s="168">
        <v>34691</v>
      </c>
      <c r="G43" s="168">
        <v>34691</v>
      </c>
      <c r="H43" s="168">
        <v>34691</v>
      </c>
      <c r="I43" s="168">
        <v>34691</v>
      </c>
      <c r="J43" s="168"/>
      <c r="K43" s="108">
        <f t="shared" si="0"/>
        <v>0</v>
      </c>
      <c r="L43" s="98"/>
      <c r="M43" s="98"/>
      <c r="N43" s="98"/>
      <c r="O43" s="26"/>
    </row>
    <row r="44" spans="2:14" ht="16.5" thickBot="1">
      <c r="B44" s="68" t="s">
        <v>47</v>
      </c>
      <c r="C44" s="69"/>
      <c r="D44" s="69"/>
      <c r="E44" s="70"/>
      <c r="F44" s="70"/>
      <c r="G44" s="70"/>
      <c r="H44" s="70"/>
      <c r="I44" s="70"/>
      <c r="J44" s="70"/>
      <c r="K44" s="108">
        <f t="shared" si="0"/>
        <v>0</v>
      </c>
      <c r="L44" s="70"/>
      <c r="M44" s="70"/>
      <c r="N44" s="70"/>
    </row>
    <row r="45" spans="2:14" ht="15.75">
      <c r="B45" s="5" t="s">
        <v>270</v>
      </c>
      <c r="C45" s="5"/>
      <c r="D45" s="5"/>
      <c r="E45" s="16" t="s">
        <v>80</v>
      </c>
      <c r="F45" s="31" t="s">
        <v>45</v>
      </c>
      <c r="G45" s="31" t="s">
        <v>45</v>
      </c>
      <c r="H45" s="31"/>
      <c r="I45" s="31"/>
      <c r="J45" s="31"/>
      <c r="K45" s="108">
        <f t="shared" si="0"/>
        <v>0</v>
      </c>
      <c r="L45" s="98"/>
      <c r="M45" s="98"/>
      <c r="N45" s="98"/>
    </row>
    <row r="46" spans="2:14" ht="15.75">
      <c r="B46" s="5" t="s">
        <v>271</v>
      </c>
      <c r="C46" s="5"/>
      <c r="D46" s="5"/>
      <c r="E46" s="16" t="s">
        <v>80</v>
      </c>
      <c r="F46" s="31"/>
      <c r="G46" s="31"/>
      <c r="H46" s="31"/>
      <c r="I46" s="31"/>
      <c r="J46" s="31"/>
      <c r="K46" s="108">
        <f t="shared" si="0"/>
        <v>0</v>
      </c>
      <c r="L46" s="110"/>
      <c r="M46" s="110"/>
      <c r="N46" s="110"/>
    </row>
    <row r="47" spans="2:14" ht="15.75">
      <c r="B47" s="5" t="s">
        <v>222</v>
      </c>
      <c r="C47" s="5"/>
      <c r="D47" s="5"/>
      <c r="E47" s="16" t="s">
        <v>80</v>
      </c>
      <c r="F47" s="31">
        <v>115</v>
      </c>
      <c r="G47" s="31">
        <v>115</v>
      </c>
      <c r="H47" s="31"/>
      <c r="I47" s="31">
        <v>115</v>
      </c>
      <c r="J47" s="31"/>
      <c r="K47" s="108">
        <f t="shared" si="0"/>
        <v>-115</v>
      </c>
      <c r="L47" s="122"/>
      <c r="M47" s="122"/>
      <c r="N47" s="122"/>
    </row>
    <row r="48" spans="2:14" ht="15.75">
      <c r="B48" s="5" t="s">
        <v>223</v>
      </c>
      <c r="C48" s="5"/>
      <c r="D48" s="5"/>
      <c r="E48" s="16" t="s">
        <v>80</v>
      </c>
      <c r="F48" s="31">
        <v>22</v>
      </c>
      <c r="G48" s="31">
        <v>22</v>
      </c>
      <c r="H48" s="31"/>
      <c r="I48" s="31">
        <v>22</v>
      </c>
      <c r="J48" s="31"/>
      <c r="K48" s="108">
        <f t="shared" si="0"/>
        <v>-22</v>
      </c>
      <c r="L48" s="122"/>
      <c r="M48" s="122"/>
      <c r="N48" s="122"/>
    </row>
    <row r="49" spans="2:14" ht="16.5" thickBot="1">
      <c r="B49" s="68" t="s">
        <v>38</v>
      </c>
      <c r="C49" s="69"/>
      <c r="D49" s="69"/>
      <c r="E49" s="70"/>
      <c r="F49" s="70"/>
      <c r="G49" s="70"/>
      <c r="H49" s="70"/>
      <c r="I49" s="70"/>
      <c r="J49" s="70"/>
      <c r="K49" s="108">
        <f t="shared" si="0"/>
        <v>0</v>
      </c>
      <c r="L49" s="70"/>
      <c r="M49" s="70"/>
      <c r="N49" s="70"/>
    </row>
    <row r="50" spans="2:14" ht="15.75">
      <c r="B50" s="5" t="s">
        <v>50</v>
      </c>
      <c r="C50" s="5"/>
      <c r="D50" s="5"/>
      <c r="E50" s="16" t="s">
        <v>79</v>
      </c>
      <c r="F50" s="31">
        <v>25730</v>
      </c>
      <c r="G50" s="31">
        <v>23753</v>
      </c>
      <c r="H50" s="31">
        <v>23753</v>
      </c>
      <c r="I50" s="31"/>
      <c r="J50" s="31"/>
      <c r="K50" s="108">
        <f t="shared" si="0"/>
        <v>23753</v>
      </c>
      <c r="L50" s="98"/>
      <c r="M50" s="98"/>
      <c r="N50" s="98"/>
    </row>
    <row r="51" spans="2:14" ht="15.75">
      <c r="B51" s="5" t="s">
        <v>196</v>
      </c>
      <c r="C51" s="96"/>
      <c r="D51" s="96"/>
      <c r="E51" s="16" t="s">
        <v>80</v>
      </c>
      <c r="F51" s="98">
        <v>28321</v>
      </c>
      <c r="G51" s="98">
        <v>29659</v>
      </c>
      <c r="H51" s="98">
        <v>30930</v>
      </c>
      <c r="I51" s="31"/>
      <c r="J51" s="31"/>
      <c r="K51" s="108">
        <f t="shared" si="0"/>
        <v>30930</v>
      </c>
      <c r="L51" s="98"/>
      <c r="M51" s="98"/>
      <c r="N51" s="98"/>
    </row>
    <row r="52" spans="2:14" ht="15.75">
      <c r="B52" s="5" t="s">
        <v>191</v>
      </c>
      <c r="C52" s="96"/>
      <c r="D52" s="96"/>
      <c r="E52" s="16" t="s">
        <v>80</v>
      </c>
      <c r="F52" s="31">
        <v>13500</v>
      </c>
      <c r="G52" s="31">
        <v>15000</v>
      </c>
      <c r="H52" s="31">
        <v>13500</v>
      </c>
      <c r="I52" s="31"/>
      <c r="J52" s="31"/>
      <c r="K52" s="108">
        <f t="shared" si="0"/>
        <v>13500</v>
      </c>
      <c r="L52" s="98"/>
      <c r="M52" s="98"/>
      <c r="N52" s="98"/>
    </row>
    <row r="53" spans="2:14" ht="15.75">
      <c r="B53" s="5" t="s">
        <v>192</v>
      </c>
      <c r="C53" s="96"/>
      <c r="D53" s="96"/>
      <c r="E53" s="16" t="s">
        <v>80</v>
      </c>
      <c r="F53" s="31">
        <v>667</v>
      </c>
      <c r="G53" s="31">
        <v>612</v>
      </c>
      <c r="H53" s="31">
        <v>800</v>
      </c>
      <c r="I53" s="31"/>
      <c r="J53" s="31"/>
      <c r="K53" s="108">
        <f t="shared" si="0"/>
        <v>800</v>
      </c>
      <c r="L53" s="98"/>
      <c r="M53" s="98"/>
      <c r="N53" s="98"/>
    </row>
    <row r="54" spans="2:14" ht="16.5" thickBot="1">
      <c r="B54" s="5" t="s">
        <v>120</v>
      </c>
      <c r="C54" s="96"/>
      <c r="D54" s="96"/>
      <c r="E54" s="16" t="s">
        <v>80</v>
      </c>
      <c r="F54" s="31">
        <v>216</v>
      </c>
      <c r="G54" s="31">
        <v>260</v>
      </c>
      <c r="H54" s="31">
        <v>226</v>
      </c>
      <c r="I54" s="70"/>
      <c r="J54" s="206"/>
      <c r="K54" s="108">
        <f t="shared" si="0"/>
        <v>226</v>
      </c>
      <c r="L54" s="98"/>
      <c r="M54" s="98"/>
      <c r="N54" s="98"/>
    </row>
    <row r="55" spans="2:14" ht="15.75">
      <c r="B55" s="5" t="s">
        <v>224</v>
      </c>
      <c r="C55" s="96"/>
      <c r="D55" s="96"/>
      <c r="E55" s="16" t="s">
        <v>83</v>
      </c>
      <c r="F55" s="31"/>
      <c r="G55" s="31"/>
      <c r="H55" s="31" t="s">
        <v>306</v>
      </c>
      <c r="I55" s="31"/>
      <c r="J55" s="31"/>
      <c r="K55" s="108" t="e">
        <f t="shared" si="0"/>
        <v>#VALUE!</v>
      </c>
      <c r="L55" s="31"/>
      <c r="M55" s="31"/>
      <c r="N55" s="31"/>
    </row>
    <row r="56" spans="2:14" ht="15.75">
      <c r="B56" s="5" t="s">
        <v>39</v>
      </c>
      <c r="C56" s="96"/>
      <c r="D56" s="96"/>
      <c r="E56" s="16" t="s">
        <v>80</v>
      </c>
      <c r="F56" s="31">
        <v>9200</v>
      </c>
      <c r="G56" s="31">
        <v>10050</v>
      </c>
      <c r="H56" s="31">
        <v>11162</v>
      </c>
      <c r="I56" s="98"/>
      <c r="J56" s="98"/>
      <c r="K56" s="108">
        <f>H56-I56</f>
        <v>11162</v>
      </c>
      <c r="L56" s="98"/>
      <c r="M56" s="98"/>
      <c r="N56" s="98"/>
    </row>
    <row r="57" spans="2:14" ht="16.5" thickBot="1">
      <c r="B57" s="77" t="s">
        <v>146</v>
      </c>
      <c r="C57" s="111"/>
      <c r="D57" s="111"/>
      <c r="E57" s="112"/>
      <c r="F57" s="112"/>
      <c r="G57" s="112"/>
      <c r="H57" s="112"/>
      <c r="I57" s="112"/>
      <c r="J57" s="112"/>
      <c r="K57" s="112"/>
      <c r="L57" s="112"/>
      <c r="M57" s="112"/>
      <c r="N57" s="112"/>
    </row>
    <row r="58" spans="2:14" ht="15.75">
      <c r="B58" s="84" t="s">
        <v>147</v>
      </c>
      <c r="C58" s="113"/>
      <c r="D58" s="113"/>
      <c r="E58" s="114"/>
      <c r="F58" s="115" t="s">
        <v>148</v>
      </c>
      <c r="G58" s="194" t="s">
        <v>149</v>
      </c>
      <c r="H58" s="195"/>
      <c r="I58" s="195"/>
      <c r="J58" s="191"/>
      <c r="K58" s="116"/>
      <c r="L58" s="116"/>
      <c r="M58" s="116"/>
      <c r="N58" s="116"/>
    </row>
    <row r="59" spans="2:14" ht="15.75">
      <c r="B59" s="5"/>
      <c r="C59" s="5"/>
      <c r="D59" s="5"/>
      <c r="E59" s="96"/>
      <c r="F59" s="82"/>
      <c r="G59" s="196"/>
      <c r="H59" s="197"/>
      <c r="I59" s="197"/>
      <c r="J59" s="117"/>
      <c r="K59" s="98"/>
      <c r="L59" s="98"/>
      <c r="M59" s="98"/>
      <c r="N59" s="98"/>
    </row>
    <row r="60" spans="2:14" ht="15.75">
      <c r="B60" s="5"/>
      <c r="C60" s="96"/>
      <c r="D60" s="96"/>
      <c r="E60" s="96"/>
      <c r="F60" s="117"/>
      <c r="G60" s="196"/>
      <c r="H60" s="197"/>
      <c r="I60" s="197"/>
      <c r="J60" s="117"/>
      <c r="K60" s="98"/>
      <c r="L60" s="98"/>
      <c r="M60" s="98"/>
      <c r="N60" s="98"/>
    </row>
  </sheetData>
  <sheetProtection/>
  <mergeCells count="3">
    <mergeCell ref="G58:I58"/>
    <mergeCell ref="G60:I60"/>
    <mergeCell ref="G59:I59"/>
  </mergeCells>
  <printOptions/>
  <pageMargins left="0.2362204724409449" right="0.07874015748031496" top="0.7874015748031497" bottom="0.3937007874015748" header="0.5118110236220472" footer="0.4724409448818898"/>
  <pageSetup horizontalDpi="600" verticalDpi="600" orientation="landscape" paperSize="9" scale="61" r:id="rId1"/>
  <rowBreaks count="1" manualBreakCount="1">
    <brk id="34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97"/>
  <sheetViews>
    <sheetView view="pageBreakPreview" zoomScale="60" zoomScaleNormal="70" zoomScalePageLayoutView="0" workbookViewId="0" topLeftCell="B1">
      <selection activeCell="K9" sqref="K9"/>
    </sheetView>
  </sheetViews>
  <sheetFormatPr defaultColWidth="9.140625" defaultRowHeight="12.75"/>
  <cols>
    <col min="1" max="1" width="1.57421875" style="0" customWidth="1"/>
    <col min="4" max="4" width="32.7109375" style="0" customWidth="1"/>
    <col min="5" max="5" width="8.00390625" style="0" customWidth="1"/>
    <col min="6" max="6" width="13.7109375" style="0" customWidth="1"/>
    <col min="7" max="7" width="16.8515625" style="0" customWidth="1"/>
    <col min="8" max="8" width="13.7109375" style="0" customWidth="1"/>
    <col min="9" max="10" width="14.140625" style="0" customWidth="1"/>
    <col min="11" max="11" width="17.28125" style="0" customWidth="1"/>
    <col min="13" max="13" width="9.140625" style="19" customWidth="1"/>
    <col min="22" max="23" width="9.00390625" style="0" customWidth="1"/>
  </cols>
  <sheetData>
    <row r="1" spans="2:7" ht="26.25">
      <c r="B1" s="3" t="s">
        <v>154</v>
      </c>
      <c r="C1" s="1"/>
      <c r="D1" s="1"/>
      <c r="E1" s="1"/>
      <c r="F1" s="1"/>
      <c r="G1" s="1"/>
    </row>
    <row r="2" spans="2:7" ht="9" customHeight="1">
      <c r="B2" s="1"/>
      <c r="C2" s="1"/>
      <c r="D2" s="1"/>
      <c r="E2" s="1"/>
      <c r="F2" s="1"/>
      <c r="G2" s="1"/>
    </row>
    <row r="3" spans="2:23" ht="27.75" customHeight="1">
      <c r="B3" s="27" t="s">
        <v>272</v>
      </c>
      <c r="C3" s="27"/>
      <c r="D3" s="27"/>
      <c r="E3" s="27"/>
      <c r="F3" s="27"/>
      <c r="G3" s="27"/>
      <c r="H3" s="28"/>
      <c r="I3" s="28"/>
      <c r="J3" s="28"/>
      <c r="K3" s="28"/>
      <c r="L3" s="28"/>
      <c r="M3" s="59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2:23" ht="25.5">
      <c r="B4" s="7" t="s">
        <v>0</v>
      </c>
      <c r="C4" s="13"/>
      <c r="D4" s="13"/>
      <c r="E4" s="13"/>
      <c r="F4" s="12">
        <v>2016</v>
      </c>
      <c r="G4" s="12">
        <v>2017</v>
      </c>
      <c r="H4" s="12">
        <v>2018</v>
      </c>
      <c r="I4" s="12">
        <v>2019</v>
      </c>
      <c r="J4" s="12"/>
      <c r="K4" s="30" t="s">
        <v>245</v>
      </c>
      <c r="L4" s="12"/>
      <c r="M4" s="15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2:23" ht="14.25" customHeight="1" thickBot="1">
      <c r="B5" s="68" t="s">
        <v>33</v>
      </c>
      <c r="C5" s="73"/>
      <c r="D5" s="73"/>
      <c r="E5" s="74" t="s">
        <v>78</v>
      </c>
      <c r="F5" s="75"/>
      <c r="G5" s="75"/>
      <c r="H5" s="75"/>
      <c r="I5" s="75"/>
      <c r="J5" s="75"/>
      <c r="K5" s="90"/>
      <c r="L5" s="75"/>
      <c r="M5" s="88"/>
      <c r="N5" s="147"/>
      <c r="O5" s="75"/>
      <c r="P5" s="89"/>
      <c r="Q5" s="89"/>
      <c r="R5" s="89"/>
      <c r="S5" s="89"/>
      <c r="T5" s="89"/>
      <c r="U5" s="89"/>
      <c r="V5" s="89"/>
      <c r="W5" s="89"/>
    </row>
    <row r="6" spans="2:23" s="2" customFormat="1" ht="21.75" customHeight="1">
      <c r="B6" s="125" t="s">
        <v>246</v>
      </c>
      <c r="C6" s="126"/>
      <c r="D6" s="126"/>
      <c r="E6" s="56"/>
      <c r="F6" s="127"/>
      <c r="G6" s="127"/>
      <c r="H6" s="127"/>
      <c r="I6" s="127"/>
      <c r="J6" s="127"/>
      <c r="K6" s="130"/>
      <c r="L6" s="127"/>
      <c r="M6" s="128"/>
      <c r="N6" s="149"/>
      <c r="O6" s="127"/>
      <c r="P6" s="129"/>
      <c r="Q6" s="129"/>
      <c r="R6" s="129"/>
      <c r="S6" s="129"/>
      <c r="T6" s="129"/>
      <c r="U6" s="129"/>
      <c r="V6" s="129"/>
      <c r="W6" s="129"/>
    </row>
    <row r="7" spans="2:23" ht="18">
      <c r="B7" s="5" t="s">
        <v>46</v>
      </c>
      <c r="C7" s="13"/>
      <c r="D7" s="13"/>
      <c r="E7" s="16" t="s">
        <v>80</v>
      </c>
      <c r="F7" s="16">
        <v>17890</v>
      </c>
      <c r="G7" s="16">
        <v>21327</v>
      </c>
      <c r="H7" s="16">
        <v>22630</v>
      </c>
      <c r="I7" s="16"/>
      <c r="J7" s="16"/>
      <c r="K7" s="94">
        <f>I7-F7</f>
        <v>-17890</v>
      </c>
      <c r="L7" s="16"/>
      <c r="N7" s="148"/>
      <c r="O7" s="19"/>
      <c r="P7" s="19"/>
      <c r="Q7" s="19"/>
      <c r="R7" s="19"/>
      <c r="S7" s="19"/>
      <c r="T7" s="19"/>
      <c r="U7" s="19"/>
      <c r="V7" s="19"/>
      <c r="W7" s="19"/>
    </row>
    <row r="8" spans="2:23" ht="15.75">
      <c r="B8" s="5" t="s">
        <v>3</v>
      </c>
      <c r="C8" s="5"/>
      <c r="D8" s="5"/>
      <c r="E8" s="16" t="s">
        <v>80</v>
      </c>
      <c r="F8" s="16">
        <v>13306</v>
      </c>
      <c r="G8" s="16">
        <v>15862</v>
      </c>
      <c r="H8" s="50">
        <v>17123</v>
      </c>
      <c r="I8" s="19"/>
      <c r="J8" s="19"/>
      <c r="K8" s="94">
        <f aca="true" t="shared" si="0" ref="K8:K71">I8-F8</f>
        <v>-13306</v>
      </c>
      <c r="L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2:23" ht="15.75">
      <c r="B9" s="5" t="s">
        <v>134</v>
      </c>
      <c r="C9" s="5"/>
      <c r="D9" s="5"/>
      <c r="E9" s="16" t="s">
        <v>80</v>
      </c>
      <c r="F9" s="16">
        <v>0</v>
      </c>
      <c r="G9" s="16">
        <v>0</v>
      </c>
      <c r="H9" s="50">
        <v>0</v>
      </c>
      <c r="I9" s="19"/>
      <c r="J9" s="19"/>
      <c r="K9" s="94">
        <f t="shared" si="0"/>
        <v>0</v>
      </c>
      <c r="L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2:23" ht="15.75">
      <c r="B10" s="5" t="s">
        <v>4</v>
      </c>
      <c r="C10" s="5"/>
      <c r="D10" s="5"/>
      <c r="E10" s="16" t="s">
        <v>80</v>
      </c>
      <c r="F10" s="16">
        <v>4584</v>
      </c>
      <c r="G10" s="16">
        <v>5465</v>
      </c>
      <c r="H10" s="50">
        <v>5507</v>
      </c>
      <c r="I10" s="19"/>
      <c r="J10" s="19"/>
      <c r="K10" s="94">
        <f t="shared" si="0"/>
        <v>-4584</v>
      </c>
      <c r="L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2:23" ht="15.75">
      <c r="B11" s="5" t="s">
        <v>170</v>
      </c>
      <c r="C11" s="5"/>
      <c r="D11" s="5"/>
      <c r="E11" s="16" t="s">
        <v>80</v>
      </c>
      <c r="F11" s="64">
        <v>3430</v>
      </c>
      <c r="G11" s="64">
        <v>3579</v>
      </c>
      <c r="H11" s="189">
        <v>5132</v>
      </c>
      <c r="I11" s="64"/>
      <c r="J11" s="64"/>
      <c r="K11" s="94">
        <f t="shared" si="0"/>
        <v>-3430</v>
      </c>
      <c r="L11" s="64"/>
      <c r="M11" s="64"/>
      <c r="N11" s="64"/>
      <c r="O11" s="64"/>
      <c r="P11" s="19"/>
      <c r="Q11" s="19"/>
      <c r="R11" s="19"/>
      <c r="S11" s="19"/>
      <c r="T11" s="19"/>
      <c r="U11" s="19"/>
      <c r="V11" s="19"/>
      <c r="W11" s="19"/>
    </row>
    <row r="12" spans="2:23" ht="15.75">
      <c r="B12" s="5" t="s">
        <v>171</v>
      </c>
      <c r="C12" s="5"/>
      <c r="D12" s="5"/>
      <c r="E12" s="16" t="s">
        <v>80</v>
      </c>
      <c r="F12" s="64">
        <v>1357</v>
      </c>
      <c r="G12" s="64">
        <v>2323</v>
      </c>
      <c r="H12" s="64">
        <v>3802</v>
      </c>
      <c r="I12" s="64"/>
      <c r="J12" s="64"/>
      <c r="K12" s="94">
        <f t="shared" si="0"/>
        <v>-1357</v>
      </c>
      <c r="L12" s="64"/>
      <c r="M12" s="64"/>
      <c r="N12" s="64"/>
      <c r="O12" s="64"/>
      <c r="P12" s="19"/>
      <c r="Q12" s="21"/>
      <c r="R12" s="21"/>
      <c r="S12" s="21"/>
      <c r="T12" s="21"/>
      <c r="U12" s="21"/>
      <c r="V12" s="21"/>
      <c r="W12" s="21"/>
    </row>
    <row r="13" spans="2:23" ht="15.75">
      <c r="B13" s="5" t="s">
        <v>176</v>
      </c>
      <c r="C13" s="5"/>
      <c r="D13" s="5"/>
      <c r="E13" s="16" t="s">
        <v>80</v>
      </c>
      <c r="F13" s="44">
        <v>39</v>
      </c>
      <c r="G13" s="44">
        <v>51</v>
      </c>
      <c r="H13" s="44">
        <v>45</v>
      </c>
      <c r="I13" s="46"/>
      <c r="J13" s="46"/>
      <c r="K13" s="94">
        <f t="shared" si="0"/>
        <v>-39</v>
      </c>
      <c r="L13" s="46"/>
      <c r="N13" s="16"/>
      <c r="O13" s="19"/>
      <c r="P13" s="19"/>
      <c r="Q13" s="19"/>
      <c r="R13" s="19"/>
      <c r="S13" s="19"/>
      <c r="T13" s="19"/>
      <c r="U13" s="19"/>
      <c r="V13" s="19"/>
      <c r="W13" s="19"/>
    </row>
    <row r="14" spans="2:23" ht="15.75">
      <c r="B14" s="5" t="s">
        <v>172</v>
      </c>
      <c r="C14" s="5"/>
      <c r="D14" s="5"/>
      <c r="E14" s="16" t="s">
        <v>80</v>
      </c>
      <c r="F14" s="44">
        <v>10</v>
      </c>
      <c r="G14" s="44">
        <v>10</v>
      </c>
      <c r="H14" s="44">
        <v>10</v>
      </c>
      <c r="I14" s="46"/>
      <c r="J14" s="46"/>
      <c r="K14" s="94">
        <f t="shared" si="0"/>
        <v>-10</v>
      </c>
      <c r="L14" s="46"/>
      <c r="N14" s="16"/>
      <c r="O14" s="19"/>
      <c r="P14" s="19"/>
      <c r="Q14" s="19"/>
      <c r="R14" s="19"/>
      <c r="S14" s="19"/>
      <c r="T14" s="19"/>
      <c r="U14" s="19"/>
      <c r="V14" s="19"/>
      <c r="W14" s="19"/>
    </row>
    <row r="15" spans="2:23" ht="15.75">
      <c r="B15" s="7" t="s">
        <v>298</v>
      </c>
      <c r="C15" s="5"/>
      <c r="D15" s="5"/>
      <c r="E15" s="16"/>
      <c r="F15" s="64"/>
      <c r="G15" s="64"/>
      <c r="H15" s="64"/>
      <c r="I15" s="64"/>
      <c r="J15" s="64"/>
      <c r="K15" s="94">
        <f t="shared" si="0"/>
        <v>0</v>
      </c>
      <c r="L15" s="64"/>
      <c r="M15" s="64"/>
      <c r="N15" s="64"/>
      <c r="O15" s="64"/>
      <c r="P15" s="19"/>
      <c r="Q15" s="21"/>
      <c r="R15" s="21"/>
      <c r="S15" s="21"/>
      <c r="T15" s="21"/>
      <c r="U15" s="21"/>
      <c r="V15" s="21"/>
      <c r="W15" s="21"/>
    </row>
    <row r="16" spans="2:23" ht="18">
      <c r="B16" s="5" t="s">
        <v>5</v>
      </c>
      <c r="C16" s="5"/>
      <c r="D16" s="5"/>
      <c r="E16" s="16" t="s">
        <v>80</v>
      </c>
      <c r="F16" s="31">
        <v>4391</v>
      </c>
      <c r="G16" s="16">
        <v>4646</v>
      </c>
      <c r="H16" s="179">
        <v>4817</v>
      </c>
      <c r="I16" s="21"/>
      <c r="J16" s="21"/>
      <c r="K16" s="94">
        <f t="shared" si="0"/>
        <v>-4391</v>
      </c>
      <c r="L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2:23" ht="18">
      <c r="B17" s="5" t="s">
        <v>19</v>
      </c>
      <c r="C17" s="5"/>
      <c r="D17" s="5"/>
      <c r="E17" s="16" t="s">
        <v>80</v>
      </c>
      <c r="F17" s="31">
        <v>4553</v>
      </c>
      <c r="G17" s="16">
        <v>4856</v>
      </c>
      <c r="H17" s="179">
        <v>4944</v>
      </c>
      <c r="I17" s="19"/>
      <c r="J17" s="19"/>
      <c r="K17" s="94">
        <f t="shared" si="0"/>
        <v>-4553</v>
      </c>
      <c r="L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2:23" ht="15.75">
      <c r="B18" s="5" t="s">
        <v>81</v>
      </c>
      <c r="C18" s="5"/>
      <c r="D18" s="5"/>
      <c r="E18" s="16" t="s">
        <v>80</v>
      </c>
      <c r="F18" s="44">
        <v>4705</v>
      </c>
      <c r="G18" s="44">
        <v>4664</v>
      </c>
      <c r="H18" s="45"/>
      <c r="I18" s="46"/>
      <c r="J18" s="46"/>
      <c r="K18" s="94">
        <f t="shared" si="0"/>
        <v>-4705</v>
      </c>
      <c r="L18" s="46"/>
      <c r="N18" s="16"/>
      <c r="O18" s="16"/>
      <c r="P18" s="19"/>
      <c r="Q18" s="19"/>
      <c r="R18" s="19"/>
      <c r="S18" s="19"/>
      <c r="T18" s="19"/>
      <c r="U18" s="19"/>
      <c r="V18" s="19"/>
      <c r="W18" s="19"/>
    </row>
    <row r="19" spans="2:23" ht="15.75">
      <c r="B19" s="7" t="s">
        <v>297</v>
      </c>
      <c r="C19" s="5"/>
      <c r="D19" s="5"/>
      <c r="E19" s="16"/>
      <c r="F19" s="44"/>
      <c r="G19" s="44"/>
      <c r="H19" s="45"/>
      <c r="I19" s="46"/>
      <c r="J19" s="46"/>
      <c r="K19" s="94">
        <f t="shared" si="0"/>
        <v>0</v>
      </c>
      <c r="L19" s="46"/>
      <c r="N19" s="16"/>
      <c r="O19" s="16"/>
      <c r="P19" s="19"/>
      <c r="Q19" s="19"/>
      <c r="R19" s="19"/>
      <c r="S19" s="19"/>
      <c r="T19" s="19"/>
      <c r="U19" s="19"/>
      <c r="V19" s="19"/>
      <c r="W19" s="19"/>
    </row>
    <row r="20" spans="2:23" ht="15.75">
      <c r="B20" s="5" t="s">
        <v>138</v>
      </c>
      <c r="C20" s="5"/>
      <c r="D20" s="5"/>
      <c r="E20" s="16" t="s">
        <v>80</v>
      </c>
      <c r="F20" s="44">
        <v>1054</v>
      </c>
      <c r="G20" s="44">
        <v>1053</v>
      </c>
      <c r="H20" s="44">
        <v>1061</v>
      </c>
      <c r="I20" s="46"/>
      <c r="J20" s="46"/>
      <c r="K20" s="94">
        <f t="shared" si="0"/>
        <v>-1054</v>
      </c>
      <c r="L20" s="46"/>
      <c r="N20" s="16"/>
      <c r="O20" s="16"/>
      <c r="P20" s="19"/>
      <c r="Q20" s="19"/>
      <c r="R20" s="19"/>
      <c r="S20" s="19"/>
      <c r="T20" s="19"/>
      <c r="U20" s="19"/>
      <c r="V20" s="19"/>
      <c r="W20" s="19"/>
    </row>
    <row r="21" spans="2:23" ht="15.75">
      <c r="B21" s="7" t="s">
        <v>247</v>
      </c>
      <c r="C21" s="5"/>
      <c r="D21" s="5"/>
      <c r="E21" s="16"/>
      <c r="F21" s="31"/>
      <c r="G21" s="16"/>
      <c r="H21" s="21"/>
      <c r="I21" s="19"/>
      <c r="J21" s="19"/>
      <c r="K21" s="94">
        <f t="shared" si="0"/>
        <v>0</v>
      </c>
      <c r="L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2:23" ht="15.75">
      <c r="B22" s="5" t="s">
        <v>59</v>
      </c>
      <c r="C22" s="5"/>
      <c r="D22" s="5"/>
      <c r="E22" s="16" t="s">
        <v>80</v>
      </c>
      <c r="F22" s="16">
        <v>480</v>
      </c>
      <c r="G22" s="16">
        <v>470</v>
      </c>
      <c r="H22" s="50">
        <v>429</v>
      </c>
      <c r="I22" s="19"/>
      <c r="J22" s="19"/>
      <c r="K22" s="94">
        <f t="shared" si="0"/>
        <v>-480</v>
      </c>
      <c r="L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2:23" ht="15.75">
      <c r="B23" s="5" t="s">
        <v>232</v>
      </c>
      <c r="C23" s="5"/>
      <c r="D23" s="5"/>
      <c r="E23" s="16" t="s">
        <v>80</v>
      </c>
      <c r="F23" s="16">
        <v>15</v>
      </c>
      <c r="G23" s="16">
        <v>10</v>
      </c>
      <c r="H23" s="50">
        <v>12</v>
      </c>
      <c r="I23" s="19"/>
      <c r="J23" s="19"/>
      <c r="K23" s="94">
        <f t="shared" si="0"/>
        <v>-15</v>
      </c>
      <c r="L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ht="15.75">
      <c r="B24" s="5" t="s">
        <v>255</v>
      </c>
      <c r="C24" s="5"/>
      <c r="D24" s="5"/>
      <c r="E24" s="16" t="s">
        <v>80</v>
      </c>
      <c r="F24" s="16">
        <v>127</v>
      </c>
      <c r="G24" s="16">
        <v>65</v>
      </c>
      <c r="H24" s="50">
        <v>27</v>
      </c>
      <c r="I24" s="19"/>
      <c r="J24" s="19"/>
      <c r="K24" s="94">
        <f t="shared" si="0"/>
        <v>-127</v>
      </c>
      <c r="L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23" ht="15.75">
      <c r="B25" s="7" t="s">
        <v>248</v>
      </c>
      <c r="C25" s="5"/>
      <c r="D25" s="5"/>
      <c r="E25" s="16"/>
      <c r="F25" s="16"/>
      <c r="G25" s="16"/>
      <c r="H25" s="50"/>
      <c r="I25" s="19"/>
      <c r="J25" s="19"/>
      <c r="K25" s="94">
        <f t="shared" si="0"/>
        <v>0</v>
      </c>
      <c r="L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ht="15.75">
      <c r="B26" s="5" t="s">
        <v>60</v>
      </c>
      <c r="C26" s="5"/>
      <c r="D26" s="5"/>
      <c r="E26" s="16" t="s">
        <v>80</v>
      </c>
      <c r="F26" s="16">
        <v>268</v>
      </c>
      <c r="G26" s="16">
        <v>312</v>
      </c>
      <c r="H26" s="50">
        <v>302</v>
      </c>
      <c r="I26" s="16"/>
      <c r="J26" s="16"/>
      <c r="K26" s="94">
        <f t="shared" si="0"/>
        <v>-268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2:23" ht="15.75">
      <c r="B27" s="5" t="s">
        <v>61</v>
      </c>
      <c r="C27" s="5"/>
      <c r="D27" s="5"/>
      <c r="E27" s="16" t="s">
        <v>80</v>
      </c>
      <c r="F27" s="16">
        <v>284</v>
      </c>
      <c r="G27" s="16">
        <v>244</v>
      </c>
      <c r="H27" s="50">
        <v>246</v>
      </c>
      <c r="I27" s="16"/>
      <c r="J27" s="16"/>
      <c r="K27" s="94">
        <f t="shared" si="0"/>
        <v>-284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2:23" ht="15.75">
      <c r="B28" s="5" t="s">
        <v>62</v>
      </c>
      <c r="C28" s="5"/>
      <c r="D28" s="5"/>
      <c r="E28" s="16" t="s">
        <v>80</v>
      </c>
      <c r="F28" s="16">
        <v>340</v>
      </c>
      <c r="G28" s="16">
        <v>448</v>
      </c>
      <c r="H28" s="50"/>
      <c r="I28" s="16"/>
      <c r="J28" s="16"/>
      <c r="K28" s="94">
        <f t="shared" si="0"/>
        <v>-340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2:26" ht="15.75">
      <c r="B29" s="5" t="s">
        <v>63</v>
      </c>
      <c r="C29" s="5"/>
      <c r="D29" s="5"/>
      <c r="E29" s="16" t="s">
        <v>80</v>
      </c>
      <c r="F29" s="16">
        <v>1816</v>
      </c>
      <c r="G29" s="16">
        <v>1574</v>
      </c>
      <c r="H29" s="50">
        <v>2015</v>
      </c>
      <c r="I29" s="16"/>
      <c r="J29" s="16"/>
      <c r="K29" s="94">
        <f t="shared" si="0"/>
        <v>-1816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Z29" s="16"/>
    </row>
    <row r="30" spans="2:26" ht="15.75">
      <c r="B30" s="5" t="s">
        <v>106</v>
      </c>
      <c r="C30" s="5"/>
      <c r="D30" s="5"/>
      <c r="E30" s="16" t="s">
        <v>80</v>
      </c>
      <c r="F30" s="16">
        <v>10</v>
      </c>
      <c r="G30" s="16">
        <v>5</v>
      </c>
      <c r="H30" s="50">
        <v>8</v>
      </c>
      <c r="I30" s="16"/>
      <c r="J30" s="16"/>
      <c r="K30" s="94">
        <f t="shared" si="0"/>
        <v>-10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Z30" s="16"/>
    </row>
    <row r="31" spans="2:26" ht="15.75">
      <c r="B31" s="5" t="s">
        <v>244</v>
      </c>
      <c r="C31" s="5"/>
      <c r="D31" s="5"/>
      <c r="E31" s="16" t="s">
        <v>80</v>
      </c>
      <c r="F31" s="16">
        <v>132</v>
      </c>
      <c r="G31" s="16">
        <v>126</v>
      </c>
      <c r="H31" s="50">
        <v>26</v>
      </c>
      <c r="I31" s="16"/>
      <c r="J31" s="16"/>
      <c r="K31" s="94">
        <f t="shared" si="0"/>
        <v>-132</v>
      </c>
      <c r="L31" s="16"/>
      <c r="M31" s="16"/>
      <c r="N31" s="16"/>
      <c r="O31" s="16"/>
      <c r="P31" s="19"/>
      <c r="Q31" s="19"/>
      <c r="R31" s="19"/>
      <c r="S31" s="19"/>
      <c r="T31" s="19"/>
      <c r="U31" s="19"/>
      <c r="V31" s="19"/>
      <c r="W31" s="19"/>
      <c r="Z31" s="16"/>
    </row>
    <row r="32" spans="2:26" ht="15.75">
      <c r="B32" s="5" t="s">
        <v>211</v>
      </c>
      <c r="C32" s="5"/>
      <c r="D32" s="5"/>
      <c r="E32" s="16" t="s">
        <v>80</v>
      </c>
      <c r="F32" s="16">
        <v>180</v>
      </c>
      <c r="G32" s="16">
        <v>173</v>
      </c>
      <c r="H32" s="50">
        <v>130</v>
      </c>
      <c r="I32" s="16"/>
      <c r="J32" s="16"/>
      <c r="K32" s="94">
        <f t="shared" si="0"/>
        <v>-180</v>
      </c>
      <c r="L32" s="16"/>
      <c r="M32" s="16"/>
      <c r="N32" s="16"/>
      <c r="O32" s="16"/>
      <c r="P32" s="19"/>
      <c r="Q32" s="19"/>
      <c r="R32" s="19"/>
      <c r="S32" s="19"/>
      <c r="T32" s="19"/>
      <c r="U32" s="19"/>
      <c r="V32" s="19"/>
      <c r="W32" s="19"/>
      <c r="Z32" s="16"/>
    </row>
    <row r="33" spans="2:23" ht="15.75">
      <c r="B33" s="5" t="s">
        <v>135</v>
      </c>
      <c r="C33" s="5"/>
      <c r="D33" s="5"/>
      <c r="E33" s="16" t="s">
        <v>80</v>
      </c>
      <c r="F33" s="16">
        <v>14</v>
      </c>
      <c r="G33" s="16">
        <v>9</v>
      </c>
      <c r="H33" s="50">
        <v>15</v>
      </c>
      <c r="I33" s="16"/>
      <c r="J33" s="16"/>
      <c r="K33" s="94">
        <f t="shared" si="0"/>
        <v>-14</v>
      </c>
      <c r="L33" s="16"/>
      <c r="M33" s="16"/>
      <c r="N33" s="16"/>
      <c r="O33" s="16"/>
      <c r="P33" s="19"/>
      <c r="Q33" s="19"/>
      <c r="R33" s="19"/>
      <c r="S33" s="19"/>
      <c r="T33" s="19"/>
      <c r="U33" s="19"/>
      <c r="V33" s="19"/>
      <c r="W33" s="19"/>
    </row>
    <row r="34" spans="2:23" ht="15.75">
      <c r="B34" s="5" t="s">
        <v>107</v>
      </c>
      <c r="C34" s="5"/>
      <c r="D34" s="5"/>
      <c r="E34" s="16" t="s">
        <v>80</v>
      </c>
      <c r="F34" s="16">
        <v>83</v>
      </c>
      <c r="G34" s="16">
        <v>82</v>
      </c>
      <c r="H34" s="50">
        <v>58</v>
      </c>
      <c r="I34" s="16"/>
      <c r="J34" s="16"/>
      <c r="K34" s="94">
        <f t="shared" si="0"/>
        <v>-83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2:23" ht="15.75">
      <c r="B35" s="7" t="s">
        <v>249</v>
      </c>
      <c r="C35" s="5"/>
      <c r="D35" s="5"/>
      <c r="E35" s="16"/>
      <c r="F35" s="16"/>
      <c r="G35" s="16"/>
      <c r="H35" s="21"/>
      <c r="I35" s="16"/>
      <c r="J35" s="16"/>
      <c r="K35" s="94">
        <f t="shared" si="0"/>
        <v>0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2:23" ht="15.75">
      <c r="B36" s="5" t="s">
        <v>65</v>
      </c>
      <c r="C36" s="5"/>
      <c r="D36" s="5"/>
      <c r="E36" s="16" t="s">
        <v>80</v>
      </c>
      <c r="F36" s="16">
        <v>611</v>
      </c>
      <c r="G36" s="16">
        <v>759</v>
      </c>
      <c r="H36" s="50">
        <v>380</v>
      </c>
      <c r="I36" s="19"/>
      <c r="J36" s="19"/>
      <c r="K36" s="94">
        <f t="shared" si="0"/>
        <v>-611</v>
      </c>
      <c r="L36" s="19"/>
      <c r="N36" s="16"/>
      <c r="O36" s="16"/>
      <c r="P36" s="19"/>
      <c r="Q36" s="19"/>
      <c r="R36" s="19"/>
      <c r="S36" s="19"/>
      <c r="T36" s="19"/>
      <c r="U36" s="19"/>
      <c r="V36" s="19"/>
      <c r="W36" s="19"/>
    </row>
    <row r="37" spans="2:23" ht="15.75">
      <c r="B37" s="5" t="s">
        <v>66</v>
      </c>
      <c r="C37" s="5"/>
      <c r="D37" s="5"/>
      <c r="E37" s="16" t="s">
        <v>80</v>
      </c>
      <c r="F37" s="16">
        <v>451</v>
      </c>
      <c r="G37" s="16">
        <v>412</v>
      </c>
      <c r="H37" s="50">
        <v>380</v>
      </c>
      <c r="I37" s="19"/>
      <c r="J37" s="19"/>
      <c r="K37" s="94">
        <f t="shared" si="0"/>
        <v>-451</v>
      </c>
      <c r="L37" s="19"/>
      <c r="N37" s="16"/>
      <c r="O37" s="16"/>
      <c r="P37" s="19"/>
      <c r="Q37" s="19"/>
      <c r="R37" s="19"/>
      <c r="S37" s="19"/>
      <c r="T37" s="19"/>
      <c r="U37" s="19"/>
      <c r="V37" s="19"/>
      <c r="W37" s="19"/>
    </row>
    <row r="38" spans="2:23" ht="15.75">
      <c r="B38" s="5" t="s">
        <v>67</v>
      </c>
      <c r="C38" s="5"/>
      <c r="D38" s="5"/>
      <c r="E38" s="16" t="s">
        <v>80</v>
      </c>
      <c r="F38" s="16">
        <v>468</v>
      </c>
      <c r="G38" s="16">
        <v>427</v>
      </c>
      <c r="H38" s="50">
        <v>356</v>
      </c>
      <c r="I38" s="19"/>
      <c r="J38" s="19"/>
      <c r="K38" s="94">
        <f t="shared" si="0"/>
        <v>-468</v>
      </c>
      <c r="L38" s="19"/>
      <c r="N38" s="16"/>
      <c r="O38" s="16"/>
      <c r="P38" s="19"/>
      <c r="Q38" s="19"/>
      <c r="R38" s="19"/>
      <c r="S38" s="19"/>
      <c r="T38" s="19"/>
      <c r="U38" s="19"/>
      <c r="V38" s="19"/>
      <c r="W38" s="19"/>
    </row>
    <row r="39" spans="2:23" ht="15.75">
      <c r="B39" s="5" t="s">
        <v>130</v>
      </c>
      <c r="C39" s="5"/>
      <c r="D39" s="5"/>
      <c r="E39" s="16" t="s">
        <v>80</v>
      </c>
      <c r="F39" s="16">
        <v>98</v>
      </c>
      <c r="G39" s="16">
        <v>160</v>
      </c>
      <c r="H39" s="16">
        <v>298</v>
      </c>
      <c r="I39" s="16"/>
      <c r="J39" s="16"/>
      <c r="K39" s="94">
        <f t="shared" si="0"/>
        <v>-98</v>
      </c>
      <c r="L39" s="19"/>
      <c r="M39" s="60"/>
      <c r="N39" s="16"/>
      <c r="O39" s="19"/>
      <c r="P39" s="19"/>
      <c r="Q39" s="19"/>
      <c r="R39" s="19"/>
      <c r="S39" s="19"/>
      <c r="T39" s="19"/>
      <c r="U39" s="19"/>
      <c r="V39" s="19"/>
      <c r="W39" s="19"/>
    </row>
    <row r="40" spans="2:23" ht="15.75">
      <c r="B40" s="7" t="s">
        <v>250</v>
      </c>
      <c r="C40" s="5"/>
      <c r="D40" s="5"/>
      <c r="E40" s="16"/>
      <c r="F40" s="16"/>
      <c r="G40" s="16"/>
      <c r="H40" s="16"/>
      <c r="I40" s="16"/>
      <c r="J40" s="16"/>
      <c r="K40" s="94">
        <f t="shared" si="0"/>
        <v>0</v>
      </c>
      <c r="L40" s="19"/>
      <c r="M40" s="60"/>
      <c r="N40" s="16"/>
      <c r="O40" s="19"/>
      <c r="P40" s="19"/>
      <c r="Q40" s="19"/>
      <c r="R40" s="19"/>
      <c r="S40" s="19"/>
      <c r="T40" s="19"/>
      <c r="U40" s="19"/>
      <c r="V40" s="19"/>
      <c r="W40" s="19"/>
    </row>
    <row r="41" spans="2:23" ht="15.75">
      <c r="B41" s="5" t="s">
        <v>215</v>
      </c>
      <c r="C41" s="5"/>
      <c r="D41" s="5"/>
      <c r="E41" s="16" t="s">
        <v>80</v>
      </c>
      <c r="F41" s="16">
        <v>1096</v>
      </c>
      <c r="G41" s="16">
        <v>1052</v>
      </c>
      <c r="H41" s="16">
        <v>980</v>
      </c>
      <c r="I41" s="16"/>
      <c r="J41" s="16"/>
      <c r="K41" s="94">
        <f t="shared" si="0"/>
        <v>-1096</v>
      </c>
      <c r="L41" s="19"/>
      <c r="M41" s="60"/>
      <c r="N41" s="16"/>
      <c r="O41" s="19"/>
      <c r="P41" s="19"/>
      <c r="Q41" s="19"/>
      <c r="R41" s="19"/>
      <c r="S41" s="19"/>
      <c r="T41" s="19"/>
      <c r="U41" s="19"/>
      <c r="V41" s="19"/>
      <c r="W41" s="19"/>
    </row>
    <row r="42" spans="2:23" ht="15.75">
      <c r="B42" s="5" t="s">
        <v>216</v>
      </c>
      <c r="C42" s="5"/>
      <c r="D42" s="5"/>
      <c r="E42" s="16" t="s">
        <v>80</v>
      </c>
      <c r="F42" s="16">
        <v>230</v>
      </c>
      <c r="G42" s="16">
        <v>215</v>
      </c>
      <c r="H42" s="16">
        <v>217</v>
      </c>
      <c r="I42" s="16"/>
      <c r="J42" s="16"/>
      <c r="K42" s="94">
        <f t="shared" si="0"/>
        <v>-230</v>
      </c>
      <c r="L42" s="19"/>
      <c r="M42" s="60"/>
      <c r="N42" s="16"/>
      <c r="O42" s="19"/>
      <c r="P42" s="19"/>
      <c r="Q42" s="19"/>
      <c r="R42" s="19"/>
      <c r="S42" s="19"/>
      <c r="T42" s="19"/>
      <c r="U42" s="19"/>
      <c r="V42" s="19"/>
      <c r="W42" s="19"/>
    </row>
    <row r="43" spans="2:23" ht="15.75">
      <c r="B43" s="5" t="s">
        <v>217</v>
      </c>
      <c r="C43" s="5"/>
      <c r="D43" s="5"/>
      <c r="E43" s="16" t="s">
        <v>80</v>
      </c>
      <c r="F43" s="16">
        <v>92</v>
      </c>
      <c r="G43" s="16">
        <v>101</v>
      </c>
      <c r="H43" s="16">
        <v>104</v>
      </c>
      <c r="I43" s="16"/>
      <c r="J43" s="16"/>
      <c r="K43" s="94">
        <f t="shared" si="0"/>
        <v>-92</v>
      </c>
      <c r="L43" s="19"/>
      <c r="M43" s="60"/>
      <c r="N43" s="16"/>
      <c r="O43" s="19"/>
      <c r="P43" s="19"/>
      <c r="Q43" s="19"/>
      <c r="R43" s="19"/>
      <c r="S43" s="19"/>
      <c r="T43" s="19"/>
      <c r="U43" s="21"/>
      <c r="V43" s="21"/>
      <c r="W43" s="21"/>
    </row>
    <row r="44" spans="2:23" ht="15.75">
      <c r="B44" s="5" t="s">
        <v>279</v>
      </c>
      <c r="C44" s="5"/>
      <c r="D44" s="5"/>
      <c r="E44" s="16" t="s">
        <v>80</v>
      </c>
      <c r="F44" s="16">
        <v>85</v>
      </c>
      <c r="G44" s="16">
        <v>86</v>
      </c>
      <c r="H44" s="16">
        <v>86</v>
      </c>
      <c r="I44" s="16"/>
      <c r="J44" s="16"/>
      <c r="K44" s="94">
        <f t="shared" si="0"/>
        <v>-85</v>
      </c>
      <c r="L44" s="19"/>
      <c r="M44" s="60"/>
      <c r="N44" s="16"/>
      <c r="O44" s="19"/>
      <c r="P44" s="19"/>
      <c r="Q44" s="19"/>
      <c r="R44" s="19"/>
      <c r="S44" s="19"/>
      <c r="T44" s="19"/>
      <c r="U44" s="19"/>
      <c r="V44" s="19"/>
      <c r="W44" s="19"/>
    </row>
    <row r="45" spans="2:23" ht="15.75">
      <c r="B45" s="5" t="s">
        <v>218</v>
      </c>
      <c r="C45" s="5"/>
      <c r="D45" s="5"/>
      <c r="E45" s="16" t="s">
        <v>80</v>
      </c>
      <c r="F45" s="16">
        <v>96576</v>
      </c>
      <c r="G45" s="16">
        <v>101180</v>
      </c>
      <c r="H45" s="16">
        <v>98377</v>
      </c>
      <c r="I45" s="16"/>
      <c r="J45" s="16"/>
      <c r="K45" s="94">
        <f t="shared" si="0"/>
        <v>-96576</v>
      </c>
      <c r="L45" s="19"/>
      <c r="M45" s="60"/>
      <c r="N45" s="16"/>
      <c r="O45" s="19"/>
      <c r="P45" s="19"/>
      <c r="Q45" s="19"/>
      <c r="R45" s="19"/>
      <c r="S45" s="19"/>
      <c r="T45" s="19"/>
      <c r="U45" s="19"/>
      <c r="V45" s="19"/>
      <c r="W45" s="19"/>
    </row>
    <row r="46" spans="2:23" ht="15.75">
      <c r="B46" s="7" t="s">
        <v>251</v>
      </c>
      <c r="C46" s="5"/>
      <c r="D46" s="5"/>
      <c r="E46" s="16"/>
      <c r="F46" s="16"/>
      <c r="G46" s="16"/>
      <c r="H46" s="180"/>
      <c r="I46" s="180"/>
      <c r="J46" s="180"/>
      <c r="K46" s="94">
        <f t="shared" si="0"/>
        <v>0</v>
      </c>
      <c r="L46" s="19"/>
      <c r="N46" s="16"/>
      <c r="O46" s="16"/>
      <c r="P46" s="19"/>
      <c r="Q46" s="19"/>
      <c r="R46" s="19"/>
      <c r="S46" s="19"/>
      <c r="T46" s="19"/>
      <c r="U46" s="19"/>
      <c r="V46" s="19"/>
      <c r="W46" s="19"/>
    </row>
    <row r="47" spans="2:23" ht="15.75">
      <c r="B47" s="141" t="s">
        <v>280</v>
      </c>
      <c r="C47" s="141"/>
      <c r="D47" s="141"/>
      <c r="E47" s="144" t="s">
        <v>80</v>
      </c>
      <c r="F47" s="145">
        <v>130</v>
      </c>
      <c r="G47" s="145">
        <v>116</v>
      </c>
      <c r="H47" s="16">
        <v>140</v>
      </c>
      <c r="I47" s="16"/>
      <c r="J47" s="16"/>
      <c r="K47" s="94">
        <f t="shared" si="0"/>
        <v>-130</v>
      </c>
      <c r="L47" s="46"/>
      <c r="N47" s="16"/>
      <c r="O47" s="19"/>
      <c r="P47" s="19"/>
      <c r="Q47" s="19"/>
      <c r="R47" s="19"/>
      <c r="S47" s="19"/>
      <c r="T47" s="19"/>
      <c r="U47" s="19"/>
      <c r="V47" s="21"/>
      <c r="W47" s="21"/>
    </row>
    <row r="48" spans="2:23" ht="15.75">
      <c r="B48" s="5" t="s">
        <v>125</v>
      </c>
      <c r="C48" s="5"/>
      <c r="D48" s="5"/>
      <c r="E48" s="16" t="s">
        <v>80</v>
      </c>
      <c r="F48" s="44">
        <v>60</v>
      </c>
      <c r="G48" s="44">
        <v>50</v>
      </c>
      <c r="H48" s="16">
        <v>83</v>
      </c>
      <c r="I48" s="180"/>
      <c r="J48" s="180"/>
      <c r="K48" s="94">
        <f t="shared" si="0"/>
        <v>-60</v>
      </c>
      <c r="L48" s="46"/>
      <c r="N48" s="16"/>
      <c r="O48" s="19"/>
      <c r="P48" s="19"/>
      <c r="Q48" s="19"/>
      <c r="R48" s="19"/>
      <c r="S48" s="19"/>
      <c r="T48" s="19"/>
      <c r="U48" s="19"/>
      <c r="V48" s="19"/>
      <c r="W48" s="19"/>
    </row>
    <row r="49" spans="2:23" ht="15.75">
      <c r="B49" s="5" t="s">
        <v>126</v>
      </c>
      <c r="C49" s="5"/>
      <c r="D49" s="5"/>
      <c r="E49" s="16" t="s">
        <v>80</v>
      </c>
      <c r="F49" s="44">
        <v>37</v>
      </c>
      <c r="G49" s="44">
        <v>32</v>
      </c>
      <c r="H49" s="190">
        <v>17</v>
      </c>
      <c r="I49" s="181"/>
      <c r="J49" s="181"/>
      <c r="K49" s="94">
        <f t="shared" si="0"/>
        <v>-37</v>
      </c>
      <c r="L49" s="46"/>
      <c r="N49" s="16"/>
      <c r="O49" s="19"/>
      <c r="P49" s="19"/>
      <c r="Q49" s="19"/>
      <c r="R49" s="19"/>
      <c r="S49" s="19"/>
      <c r="T49" s="19"/>
      <c r="U49" s="19"/>
      <c r="V49" s="19"/>
      <c r="W49" s="19"/>
    </row>
    <row r="50" spans="2:23" ht="15.75">
      <c r="B50" s="5" t="s">
        <v>127</v>
      </c>
      <c r="C50" s="5"/>
      <c r="D50" s="5"/>
      <c r="E50" s="16" t="s">
        <v>80</v>
      </c>
      <c r="F50" s="44">
        <v>9</v>
      </c>
      <c r="G50" s="44">
        <v>8</v>
      </c>
      <c r="H50" s="44">
        <v>16</v>
      </c>
      <c r="I50" s="139"/>
      <c r="J50" s="139"/>
      <c r="K50" s="94">
        <f t="shared" si="0"/>
        <v>-9</v>
      </c>
      <c r="L50" s="46"/>
      <c r="N50" s="16"/>
      <c r="O50" s="19"/>
      <c r="P50" s="19"/>
      <c r="Q50" s="19"/>
      <c r="R50" s="19"/>
      <c r="S50" s="19"/>
      <c r="T50" s="19"/>
      <c r="U50" s="19"/>
      <c r="V50" s="19"/>
      <c r="W50" s="19"/>
    </row>
    <row r="51" spans="2:23" ht="15.75">
      <c r="B51" s="5" t="s">
        <v>281</v>
      </c>
      <c r="C51" s="5"/>
      <c r="D51" s="5"/>
      <c r="E51" s="16" t="s">
        <v>80</v>
      </c>
      <c r="F51" s="44">
        <v>15</v>
      </c>
      <c r="G51" s="44">
        <v>15</v>
      </c>
      <c r="H51" s="44">
        <v>18</v>
      </c>
      <c r="I51" s="139"/>
      <c r="J51" s="139"/>
      <c r="K51" s="94">
        <f t="shared" si="0"/>
        <v>-15</v>
      </c>
      <c r="L51" s="46"/>
      <c r="N51" s="16"/>
      <c r="O51" s="19"/>
      <c r="P51" s="19"/>
      <c r="Q51" s="19"/>
      <c r="R51" s="19"/>
      <c r="S51" s="19"/>
      <c r="T51" s="19"/>
      <c r="U51" s="19"/>
      <c r="V51" s="19"/>
      <c r="W51" s="19"/>
    </row>
    <row r="52" spans="2:23" ht="15.75">
      <c r="B52" s="5" t="s">
        <v>254</v>
      </c>
      <c r="C52" s="5"/>
      <c r="D52" s="5"/>
      <c r="E52" s="16" t="s">
        <v>80</v>
      </c>
      <c r="F52" s="44">
        <v>106</v>
      </c>
      <c r="G52" s="44">
        <v>121</v>
      </c>
      <c r="H52" s="44">
        <v>85</v>
      </c>
      <c r="I52" s="139"/>
      <c r="J52" s="139"/>
      <c r="K52" s="94">
        <f t="shared" si="0"/>
        <v>-106</v>
      </c>
      <c r="L52" s="46"/>
      <c r="N52" s="16"/>
      <c r="O52" s="19"/>
      <c r="P52" s="19"/>
      <c r="Q52" s="19"/>
      <c r="R52" s="19"/>
      <c r="S52" s="19"/>
      <c r="T52" s="19"/>
      <c r="U52" s="19"/>
      <c r="V52" s="19"/>
      <c r="W52" s="19"/>
    </row>
    <row r="53" spans="2:23" ht="15.75">
      <c r="B53" s="5" t="s">
        <v>282</v>
      </c>
      <c r="C53" s="5"/>
      <c r="D53" s="5"/>
      <c r="E53" s="16"/>
      <c r="F53" s="44">
        <v>84</v>
      </c>
      <c r="G53" s="154">
        <v>95</v>
      </c>
      <c r="H53" s="44">
        <v>106</v>
      </c>
      <c r="I53" s="139"/>
      <c r="J53" s="139"/>
      <c r="K53" s="94">
        <f t="shared" si="0"/>
        <v>-84</v>
      </c>
      <c r="L53" s="46"/>
      <c r="N53" s="16"/>
      <c r="O53" s="19"/>
      <c r="P53" s="19"/>
      <c r="Q53" s="19"/>
      <c r="R53" s="19"/>
      <c r="S53" s="19"/>
      <c r="T53" s="19"/>
      <c r="U53" s="19"/>
      <c r="V53" s="19"/>
      <c r="W53" s="19"/>
    </row>
    <row r="54" spans="2:23" ht="18.75" customHeight="1">
      <c r="B54" s="5" t="s">
        <v>283</v>
      </c>
      <c r="C54" s="5"/>
      <c r="D54" s="5"/>
      <c r="E54" s="16"/>
      <c r="F54" s="140">
        <v>95675.29</v>
      </c>
      <c r="G54" s="140">
        <v>82950</v>
      </c>
      <c r="H54" s="154">
        <v>85000</v>
      </c>
      <c r="I54" s="139"/>
      <c r="J54" s="139"/>
      <c r="K54" s="94">
        <f t="shared" si="0"/>
        <v>-95675.29</v>
      </c>
      <c r="L54" s="46"/>
      <c r="N54" s="16"/>
      <c r="O54" s="19"/>
      <c r="P54" s="19"/>
      <c r="Q54" s="19"/>
      <c r="R54" s="19"/>
      <c r="S54" s="19"/>
      <c r="T54" s="19"/>
      <c r="U54" s="19"/>
      <c r="V54" s="19"/>
      <c r="W54" s="19"/>
    </row>
    <row r="55" spans="2:23" ht="15.75">
      <c r="B55" s="7" t="s">
        <v>252</v>
      </c>
      <c r="C55" s="5"/>
      <c r="D55" s="5"/>
      <c r="E55" s="16"/>
      <c r="F55" s="139"/>
      <c r="G55" s="140"/>
      <c r="H55" s="139"/>
      <c r="I55" s="139"/>
      <c r="J55" s="139"/>
      <c r="K55" s="94">
        <f t="shared" si="0"/>
        <v>0</v>
      </c>
      <c r="L55" s="46"/>
      <c r="N55" s="16"/>
      <c r="O55" s="19"/>
      <c r="P55" s="19"/>
      <c r="Q55" s="19"/>
      <c r="R55" s="19"/>
      <c r="S55" s="19"/>
      <c r="T55" s="19"/>
      <c r="U55" s="19"/>
      <c r="V55" s="19"/>
      <c r="W55" s="19"/>
    </row>
    <row r="56" spans="2:25" ht="15.75">
      <c r="B56" s="5" t="s">
        <v>53</v>
      </c>
      <c r="C56" s="5"/>
      <c r="D56" s="5"/>
      <c r="E56" s="16" t="s">
        <v>80</v>
      </c>
      <c r="F56" s="16">
        <v>60</v>
      </c>
      <c r="G56" s="16">
        <v>0</v>
      </c>
      <c r="H56" s="16">
        <v>0</v>
      </c>
      <c r="I56" s="140"/>
      <c r="J56" s="140"/>
      <c r="K56" s="94">
        <f t="shared" si="0"/>
        <v>-60</v>
      </c>
      <c r="L56" s="63"/>
      <c r="N56" s="19"/>
      <c r="O56" s="16"/>
      <c r="P56" s="16"/>
      <c r="Q56" s="16"/>
      <c r="R56" s="16"/>
      <c r="S56" s="16"/>
      <c r="T56" s="16"/>
      <c r="U56" s="16"/>
      <c r="V56" s="16"/>
      <c r="W56" s="16"/>
      <c r="Y56" t="s">
        <v>0</v>
      </c>
    </row>
    <row r="57" spans="2:23" ht="15.75">
      <c r="B57" s="5" t="s">
        <v>241</v>
      </c>
      <c r="C57" s="5"/>
      <c r="D57" s="5"/>
      <c r="E57" s="16" t="s">
        <v>80</v>
      </c>
      <c r="F57" s="16">
        <v>743</v>
      </c>
      <c r="G57" s="16">
        <v>813</v>
      </c>
      <c r="H57" s="16">
        <v>965</v>
      </c>
      <c r="I57" s="140"/>
      <c r="J57" s="140"/>
      <c r="K57" s="94">
        <f t="shared" si="0"/>
        <v>-743</v>
      </c>
      <c r="L57" s="63"/>
      <c r="N57" s="19"/>
      <c r="O57" s="16"/>
      <c r="P57" s="16"/>
      <c r="Q57" s="16"/>
      <c r="R57" s="16"/>
      <c r="S57" s="16"/>
      <c r="T57" s="16"/>
      <c r="U57" s="16"/>
      <c r="V57" s="16"/>
      <c r="W57" s="16"/>
    </row>
    <row r="58" spans="2:23" ht="15.75">
      <c r="B58" s="5" t="s">
        <v>261</v>
      </c>
      <c r="C58" s="5"/>
      <c r="D58" s="5"/>
      <c r="E58" s="16" t="s">
        <v>80</v>
      </c>
      <c r="F58" s="16">
        <v>0</v>
      </c>
      <c r="G58" s="16">
        <v>0</v>
      </c>
      <c r="H58" s="16">
        <v>8</v>
      </c>
      <c r="I58" s="16"/>
      <c r="J58" s="16"/>
      <c r="K58" s="94">
        <f t="shared" si="0"/>
        <v>0</v>
      </c>
      <c r="L58" s="63"/>
      <c r="N58" s="19"/>
      <c r="O58" s="16"/>
      <c r="P58" s="16"/>
      <c r="Q58" s="16"/>
      <c r="R58" s="16"/>
      <c r="S58" s="16"/>
      <c r="T58" s="16"/>
      <c r="U58" s="16"/>
      <c r="V58" s="16"/>
      <c r="W58" s="16"/>
    </row>
    <row r="59" spans="2:23" ht="15.75">
      <c r="B59" s="5" t="s">
        <v>113</v>
      </c>
      <c r="C59" s="5"/>
      <c r="D59" s="5"/>
      <c r="E59" s="16" t="s">
        <v>80</v>
      </c>
      <c r="F59" s="16">
        <v>0</v>
      </c>
      <c r="G59" s="16">
        <v>0</v>
      </c>
      <c r="H59" s="16">
        <v>0</v>
      </c>
      <c r="I59" s="16"/>
      <c r="J59" s="16"/>
      <c r="K59" s="94">
        <f t="shared" si="0"/>
        <v>0</v>
      </c>
      <c r="L59" s="19"/>
      <c r="N59" s="19"/>
      <c r="O59" s="16"/>
      <c r="P59" s="19"/>
      <c r="Q59" s="19"/>
      <c r="R59" s="19"/>
      <c r="S59" s="19"/>
      <c r="T59" s="19"/>
      <c r="U59" s="19"/>
      <c r="V59" s="19"/>
      <c r="W59" s="19"/>
    </row>
    <row r="60" spans="2:23" ht="15.75">
      <c r="B60" s="5" t="s">
        <v>290</v>
      </c>
      <c r="C60" s="5"/>
      <c r="D60" s="5"/>
      <c r="E60" s="16" t="s">
        <v>80</v>
      </c>
      <c r="F60" s="16">
        <v>10809</v>
      </c>
      <c r="G60" s="16">
        <v>10849</v>
      </c>
      <c r="H60" s="16">
        <v>10865</v>
      </c>
      <c r="I60" s="16"/>
      <c r="J60" s="16"/>
      <c r="K60" s="94">
        <f t="shared" si="0"/>
        <v>-10809</v>
      </c>
      <c r="L60" s="19"/>
      <c r="N60" s="19"/>
      <c r="O60" s="16"/>
      <c r="P60" s="19"/>
      <c r="Q60" s="19"/>
      <c r="R60" s="19"/>
      <c r="S60" s="19"/>
      <c r="T60" s="19"/>
      <c r="U60" s="19"/>
      <c r="V60" s="19"/>
      <c r="W60" s="19"/>
    </row>
    <row r="61" spans="2:23" ht="15.75">
      <c r="B61" s="5" t="s">
        <v>119</v>
      </c>
      <c r="C61" s="5"/>
      <c r="D61" s="5"/>
      <c r="E61" s="16" t="s">
        <v>80</v>
      </c>
      <c r="F61" s="16">
        <v>8628</v>
      </c>
      <c r="G61" s="16">
        <v>7474</v>
      </c>
      <c r="H61" s="144"/>
      <c r="I61" s="16"/>
      <c r="J61" s="16"/>
      <c r="K61" s="94">
        <f t="shared" si="0"/>
        <v>-8628</v>
      </c>
      <c r="L61" s="16"/>
      <c r="N61" s="19"/>
      <c r="O61" s="16"/>
      <c r="P61" s="19"/>
      <c r="Q61" s="19"/>
      <c r="R61" s="19"/>
      <c r="S61" s="19"/>
      <c r="T61" s="19"/>
      <c r="U61" s="19"/>
      <c r="V61" s="19"/>
      <c r="W61" s="19"/>
    </row>
    <row r="62" spans="2:23" ht="15.75">
      <c r="B62" s="5" t="s">
        <v>258</v>
      </c>
      <c r="C62" s="5"/>
      <c r="D62" s="5"/>
      <c r="E62" s="16" t="s">
        <v>80</v>
      </c>
      <c r="F62" s="16">
        <v>15</v>
      </c>
      <c r="G62" s="16">
        <v>51</v>
      </c>
      <c r="H62" s="16">
        <v>14</v>
      </c>
      <c r="I62" s="16"/>
      <c r="J62" s="16"/>
      <c r="K62" s="94">
        <f t="shared" si="0"/>
        <v>-15</v>
      </c>
      <c r="L62" s="16"/>
      <c r="N62" s="19"/>
      <c r="O62" s="16"/>
      <c r="P62" s="19"/>
      <c r="Q62" s="19"/>
      <c r="R62" s="19"/>
      <c r="S62" s="19"/>
      <c r="T62" s="19"/>
      <c r="U62" s="19"/>
      <c r="V62" s="19"/>
      <c r="W62" s="19"/>
    </row>
    <row r="63" spans="2:23" ht="15.75">
      <c r="B63" s="5" t="s">
        <v>242</v>
      </c>
      <c r="C63" s="5"/>
      <c r="D63" s="5"/>
      <c r="E63" s="16" t="s">
        <v>80</v>
      </c>
      <c r="F63" s="16">
        <v>8</v>
      </c>
      <c r="G63" s="16">
        <v>31</v>
      </c>
      <c r="H63" s="16">
        <v>10</v>
      </c>
      <c r="I63" s="16"/>
      <c r="J63" s="16"/>
      <c r="K63" s="94">
        <f t="shared" si="0"/>
        <v>-8</v>
      </c>
      <c r="L63" s="16"/>
      <c r="N63" s="19"/>
      <c r="O63" s="16"/>
      <c r="P63" s="19"/>
      <c r="Q63" s="19"/>
      <c r="R63" s="19"/>
      <c r="S63" s="19"/>
      <c r="T63" s="19"/>
      <c r="U63" s="19"/>
      <c r="V63" s="19"/>
      <c r="W63" s="19"/>
    </row>
    <row r="64" spans="2:23" ht="15.75">
      <c r="B64" s="5" t="s">
        <v>177</v>
      </c>
      <c r="C64" s="5"/>
      <c r="D64" s="5"/>
      <c r="E64" s="16" t="s">
        <v>80</v>
      </c>
      <c r="F64" s="44">
        <v>5</v>
      </c>
      <c r="G64" s="44">
        <v>7</v>
      </c>
      <c r="H64" s="16">
        <v>0</v>
      </c>
      <c r="I64" s="46"/>
      <c r="J64" s="46"/>
      <c r="K64" s="94">
        <f t="shared" si="0"/>
        <v>-5</v>
      </c>
      <c r="L64" s="46"/>
      <c r="N64" s="16"/>
      <c r="O64" s="19"/>
      <c r="P64" s="19"/>
      <c r="Q64" s="19"/>
      <c r="R64" s="19"/>
      <c r="S64" s="19"/>
      <c r="T64" s="19"/>
      <c r="U64" s="19"/>
      <c r="V64" s="19"/>
      <c r="W64" s="19"/>
    </row>
    <row r="65" spans="2:23" ht="15.75">
      <c r="B65" s="5" t="s">
        <v>257</v>
      </c>
      <c r="C65" s="5"/>
      <c r="D65" s="5"/>
      <c r="E65" s="16" t="s">
        <v>80</v>
      </c>
      <c r="F65" s="44">
        <v>849</v>
      </c>
      <c r="G65" s="44">
        <v>444</v>
      </c>
      <c r="H65" s="16">
        <v>531</v>
      </c>
      <c r="I65" s="46"/>
      <c r="J65" s="46"/>
      <c r="K65" s="94">
        <f t="shared" si="0"/>
        <v>-849</v>
      </c>
      <c r="L65" s="46"/>
      <c r="N65" s="16"/>
      <c r="O65" s="19"/>
      <c r="P65" s="19"/>
      <c r="Q65" s="19"/>
      <c r="R65" s="19"/>
      <c r="S65" s="19"/>
      <c r="T65" s="19"/>
      <c r="U65" s="19"/>
      <c r="V65" s="19"/>
      <c r="W65" s="19"/>
    </row>
    <row r="66" spans="2:23" ht="15.75">
      <c r="B66" s="5" t="s">
        <v>259</v>
      </c>
      <c r="C66" s="5"/>
      <c r="D66" s="5"/>
      <c r="E66" s="16" t="s">
        <v>80</v>
      </c>
      <c r="F66" s="44">
        <v>4</v>
      </c>
      <c r="G66" s="44">
        <v>5</v>
      </c>
      <c r="H66" s="16">
        <v>5</v>
      </c>
      <c r="I66" s="46"/>
      <c r="J66" s="46"/>
      <c r="K66" s="94">
        <f t="shared" si="0"/>
        <v>-4</v>
      </c>
      <c r="L66" s="46"/>
      <c r="N66" s="16"/>
      <c r="O66" s="19"/>
      <c r="P66" s="19"/>
      <c r="Q66" s="19"/>
      <c r="R66" s="19"/>
      <c r="S66" s="19"/>
      <c r="T66" s="19"/>
      <c r="U66" s="21"/>
      <c r="V66" s="21"/>
      <c r="W66" s="21"/>
    </row>
    <row r="67" spans="2:23" ht="15.75">
      <c r="B67" s="5" t="s">
        <v>178</v>
      </c>
      <c r="C67" s="5"/>
      <c r="D67" s="5"/>
      <c r="E67" s="16" t="s">
        <v>80</v>
      </c>
      <c r="F67" s="44">
        <v>0</v>
      </c>
      <c r="G67" s="44">
        <v>0</v>
      </c>
      <c r="H67" s="16">
        <v>0</v>
      </c>
      <c r="I67" s="46"/>
      <c r="J67" s="46"/>
      <c r="K67" s="94">
        <f t="shared" si="0"/>
        <v>0</v>
      </c>
      <c r="L67" s="46"/>
      <c r="N67" s="16"/>
      <c r="O67" s="19"/>
      <c r="P67" s="19"/>
      <c r="Q67" s="19"/>
      <c r="R67" s="19"/>
      <c r="S67" s="19"/>
      <c r="T67" s="19"/>
      <c r="U67" s="21"/>
      <c r="V67" s="21"/>
      <c r="W67" s="21"/>
    </row>
    <row r="68" spans="2:23" ht="15.75">
      <c r="B68" s="5" t="s">
        <v>291</v>
      </c>
      <c r="C68" s="5"/>
      <c r="D68" s="5"/>
      <c r="E68" s="16"/>
      <c r="F68" s="44">
        <v>217</v>
      </c>
      <c r="G68" s="44">
        <v>170</v>
      </c>
      <c r="H68" s="16">
        <v>303</v>
      </c>
      <c r="I68" s="46"/>
      <c r="J68" s="46"/>
      <c r="K68" s="94">
        <f t="shared" si="0"/>
        <v>-217</v>
      </c>
      <c r="L68" s="46"/>
      <c r="N68" s="16"/>
      <c r="O68" s="19"/>
      <c r="P68" s="19"/>
      <c r="Q68" s="19"/>
      <c r="R68" s="19"/>
      <c r="S68" s="19"/>
      <c r="T68" s="19"/>
      <c r="U68" s="21"/>
      <c r="V68" s="21"/>
      <c r="W68" s="21"/>
    </row>
    <row r="69" spans="2:23" ht="15.75">
      <c r="B69" s="7" t="s">
        <v>253</v>
      </c>
      <c r="C69" s="5"/>
      <c r="D69" s="5"/>
      <c r="E69" s="16"/>
      <c r="F69" s="44"/>
      <c r="G69" s="44"/>
      <c r="H69" s="45"/>
      <c r="I69" s="46"/>
      <c r="J69" s="46"/>
      <c r="K69" s="94">
        <f t="shared" si="0"/>
        <v>0</v>
      </c>
      <c r="L69" s="46"/>
      <c r="N69" s="16"/>
      <c r="O69" s="19"/>
      <c r="P69" s="19"/>
      <c r="Q69" s="19"/>
      <c r="R69" s="19"/>
      <c r="S69" s="19"/>
      <c r="T69" s="19"/>
      <c r="U69" s="21"/>
      <c r="V69" s="21"/>
      <c r="W69" s="21"/>
    </row>
    <row r="70" spans="2:23" ht="15.75">
      <c r="B70" s="5" t="s">
        <v>123</v>
      </c>
      <c r="C70" s="5"/>
      <c r="D70" s="5"/>
      <c r="E70" s="16" t="s">
        <v>80</v>
      </c>
      <c r="F70" s="16">
        <v>106</v>
      </c>
      <c r="G70" s="16">
        <v>130</v>
      </c>
      <c r="H70" s="21">
        <v>132</v>
      </c>
      <c r="I70" s="19"/>
      <c r="J70" s="19"/>
      <c r="K70" s="94">
        <f t="shared" si="0"/>
        <v>-106</v>
      </c>
      <c r="L70" s="19"/>
      <c r="N70" s="45"/>
      <c r="O70" s="45"/>
      <c r="P70" s="45"/>
      <c r="Q70" s="45"/>
      <c r="R70" s="45"/>
      <c r="S70" s="45"/>
      <c r="T70" s="45"/>
      <c r="U70" s="45"/>
      <c r="V70" s="45"/>
      <c r="W70" s="45"/>
    </row>
    <row r="71" spans="2:23" ht="15.75">
      <c r="B71" s="5" t="s">
        <v>122</v>
      </c>
      <c r="C71" s="5"/>
      <c r="D71" s="5"/>
      <c r="E71" s="16" t="s">
        <v>80</v>
      </c>
      <c r="F71" s="16">
        <v>395</v>
      </c>
      <c r="G71" s="16">
        <v>373</v>
      </c>
      <c r="H71" s="21">
        <v>353</v>
      </c>
      <c r="I71" s="19"/>
      <c r="J71" s="19"/>
      <c r="K71" s="94">
        <f t="shared" si="0"/>
        <v>-395</v>
      </c>
      <c r="L71" s="19"/>
      <c r="N71" s="45"/>
      <c r="O71" s="45"/>
      <c r="P71" s="45"/>
      <c r="Q71" s="45"/>
      <c r="R71" s="45"/>
      <c r="S71" s="45"/>
      <c r="T71" s="45"/>
      <c r="U71" s="45"/>
      <c r="V71" s="45"/>
      <c r="W71" s="45"/>
    </row>
    <row r="72" spans="2:23" ht="16.5" thickBot="1">
      <c r="B72" s="68" t="s">
        <v>35</v>
      </c>
      <c r="C72" s="69"/>
      <c r="D72" s="69"/>
      <c r="E72" s="70"/>
      <c r="F72" s="70"/>
      <c r="G72" s="70"/>
      <c r="H72" s="72"/>
      <c r="I72" s="72"/>
      <c r="J72" s="72"/>
      <c r="K72" s="72"/>
      <c r="L72" s="72"/>
      <c r="M72" s="72"/>
      <c r="N72" s="71"/>
      <c r="O72" s="71"/>
      <c r="P72" s="72"/>
      <c r="Q72" s="72"/>
      <c r="R72" s="72"/>
      <c r="S72" s="72"/>
      <c r="T72" s="72"/>
      <c r="U72" s="72"/>
      <c r="V72" s="72"/>
      <c r="W72" s="72"/>
    </row>
    <row r="73" spans="2:27" ht="15.75">
      <c r="B73" s="5" t="s">
        <v>6</v>
      </c>
      <c r="C73" s="5"/>
      <c r="D73" s="5"/>
      <c r="E73" s="16" t="s">
        <v>80</v>
      </c>
      <c r="F73" s="16">
        <v>477</v>
      </c>
      <c r="G73" s="16">
        <v>458</v>
      </c>
      <c r="H73" s="16">
        <v>390</v>
      </c>
      <c r="I73" s="16"/>
      <c r="J73" s="16"/>
      <c r="K73" s="94">
        <f>I73-F73</f>
        <v>-477</v>
      </c>
      <c r="L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26"/>
      <c r="AA73" s="146"/>
    </row>
    <row r="74" spans="2:23" ht="15.75">
      <c r="B74" s="5" t="s">
        <v>74</v>
      </c>
      <c r="C74" s="5"/>
      <c r="D74" s="5"/>
      <c r="E74" s="16" t="s">
        <v>80</v>
      </c>
      <c r="F74" s="16">
        <v>122</v>
      </c>
      <c r="G74" s="16">
        <v>117</v>
      </c>
      <c r="H74" s="16">
        <v>116</v>
      </c>
      <c r="I74" s="16"/>
      <c r="J74" s="16"/>
      <c r="K74" s="94">
        <f>I74-F74</f>
        <v>-122</v>
      </c>
      <c r="L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2:23" ht="15.75">
      <c r="B75" s="5" t="s">
        <v>145</v>
      </c>
      <c r="C75" s="5"/>
      <c r="D75" s="5"/>
      <c r="E75" s="16" t="s">
        <v>80</v>
      </c>
      <c r="F75" s="16"/>
      <c r="G75" s="16"/>
      <c r="H75" s="16"/>
      <c r="I75" s="16"/>
      <c r="J75" s="16"/>
      <c r="K75" s="94">
        <f>I75-F75</f>
        <v>0</v>
      </c>
      <c r="L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2:23" ht="15.75">
      <c r="B76" s="5" t="s">
        <v>190</v>
      </c>
      <c r="C76" s="5"/>
      <c r="D76" s="5"/>
      <c r="E76" s="16" t="s">
        <v>80</v>
      </c>
      <c r="F76" s="16">
        <v>20</v>
      </c>
      <c r="G76" s="16">
        <v>17</v>
      </c>
      <c r="H76" s="16">
        <v>18</v>
      </c>
      <c r="I76" s="16"/>
      <c r="J76" s="16"/>
      <c r="K76" s="94">
        <f>I76-F76</f>
        <v>-20</v>
      </c>
      <c r="L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2:23" ht="16.5" thickBot="1">
      <c r="B77" s="68" t="s">
        <v>36</v>
      </c>
      <c r="C77" s="69"/>
      <c r="D77" s="69"/>
      <c r="E77" s="70"/>
      <c r="F77" s="70"/>
      <c r="G77" s="70"/>
      <c r="H77" s="72"/>
      <c r="I77" s="72"/>
      <c r="J77" s="72"/>
      <c r="K77" s="72"/>
      <c r="L77" s="72"/>
      <c r="M77" s="72"/>
      <c r="N77" s="71"/>
      <c r="O77" s="71"/>
      <c r="P77" s="71"/>
      <c r="Q77" s="71"/>
      <c r="R77" s="71"/>
      <c r="S77" s="71"/>
      <c r="T77" s="71"/>
      <c r="U77" s="71"/>
      <c r="V77" s="71"/>
      <c r="W77" s="71"/>
    </row>
    <row r="78" spans="2:23" ht="15.75">
      <c r="B78" s="5" t="s">
        <v>274</v>
      </c>
      <c r="C78" s="5"/>
      <c r="D78" s="5"/>
      <c r="E78" s="16" t="s">
        <v>80</v>
      </c>
      <c r="F78" s="16">
        <v>16</v>
      </c>
      <c r="G78" s="16">
        <v>16</v>
      </c>
      <c r="H78" s="16">
        <v>16</v>
      </c>
      <c r="I78" s="16"/>
      <c r="J78" s="16"/>
      <c r="K78" s="94">
        <f>I78-F78</f>
        <v>-16</v>
      </c>
      <c r="L78" s="16"/>
      <c r="M78" s="16"/>
      <c r="N78" s="46"/>
      <c r="O78" s="19"/>
      <c r="P78" s="19"/>
      <c r="Q78" s="19"/>
      <c r="R78" s="19"/>
      <c r="S78" s="19"/>
      <c r="T78" s="19"/>
      <c r="U78" s="19"/>
      <c r="V78" s="19"/>
      <c r="W78" s="19"/>
    </row>
    <row r="79" spans="2:23" ht="15.75">
      <c r="B79" s="5" t="s">
        <v>198</v>
      </c>
      <c r="C79" s="5"/>
      <c r="D79" s="5"/>
      <c r="E79" s="16" t="s">
        <v>80</v>
      </c>
      <c r="F79" s="16">
        <v>1635</v>
      </c>
      <c r="G79" s="16">
        <v>1650</v>
      </c>
      <c r="H79" s="16">
        <v>1655</v>
      </c>
      <c r="I79" s="16"/>
      <c r="J79" s="16"/>
      <c r="K79" s="94">
        <f>I79-F79</f>
        <v>-1635</v>
      </c>
      <c r="L79" s="16"/>
      <c r="M79" s="16"/>
      <c r="N79" s="46"/>
      <c r="O79" s="19"/>
      <c r="P79" s="19"/>
      <c r="Q79" s="19"/>
      <c r="R79" s="19"/>
      <c r="S79" s="19"/>
      <c r="T79" s="19"/>
      <c r="U79" s="19"/>
      <c r="V79" s="19"/>
      <c r="W79" s="19"/>
    </row>
    <row r="80" spans="2:23" ht="15.75">
      <c r="B80" s="5" t="s">
        <v>10</v>
      </c>
      <c r="C80" s="5"/>
      <c r="D80" s="5"/>
      <c r="E80" s="16" t="s">
        <v>80</v>
      </c>
      <c r="F80" s="16">
        <v>89</v>
      </c>
      <c r="G80" s="16">
        <v>95</v>
      </c>
      <c r="H80" s="16">
        <v>97</v>
      </c>
      <c r="I80" s="16"/>
      <c r="J80" s="16"/>
      <c r="K80" s="94">
        <f>I80-F80</f>
        <v>-89</v>
      </c>
      <c r="L80" s="19"/>
      <c r="N80" s="45"/>
      <c r="O80" s="45"/>
      <c r="P80" s="19"/>
      <c r="Q80" s="19"/>
      <c r="R80" s="19"/>
      <c r="S80" s="19"/>
      <c r="T80" s="19"/>
      <c r="U80" s="19"/>
      <c r="V80" s="19"/>
      <c r="W80" s="19"/>
    </row>
    <row r="81" spans="2:23" ht="16.5" thickBot="1">
      <c r="B81" s="68" t="s">
        <v>34</v>
      </c>
      <c r="C81" s="69"/>
      <c r="D81" s="69"/>
      <c r="E81" s="70"/>
      <c r="F81" s="70"/>
      <c r="G81" s="70"/>
      <c r="H81" s="72"/>
      <c r="I81" s="72"/>
      <c r="J81" s="72"/>
      <c r="K81" s="72"/>
      <c r="L81" s="72"/>
      <c r="M81" s="72"/>
      <c r="N81" s="71"/>
      <c r="O81" s="71"/>
      <c r="P81" s="71"/>
      <c r="Q81" s="71"/>
      <c r="R81" s="71"/>
      <c r="S81" s="71"/>
      <c r="T81" s="71"/>
      <c r="U81" s="71"/>
      <c r="V81" s="71"/>
      <c r="W81" s="71"/>
    </row>
    <row r="82" spans="2:23" ht="15.75">
      <c r="B82" s="5" t="s">
        <v>15</v>
      </c>
      <c r="C82" s="5"/>
      <c r="D82" s="5"/>
      <c r="E82" s="16" t="s">
        <v>80</v>
      </c>
      <c r="F82" s="16">
        <v>241</v>
      </c>
      <c r="G82" s="16">
        <v>290</v>
      </c>
      <c r="H82" s="16">
        <v>284</v>
      </c>
      <c r="I82" s="19"/>
      <c r="J82" s="19"/>
      <c r="K82" s="94">
        <f aca="true" t="shared" si="1" ref="K82:K87">I82-F82</f>
        <v>-241</v>
      </c>
      <c r="L82" s="19"/>
      <c r="N82" s="25"/>
      <c r="O82" s="19"/>
      <c r="P82" s="19"/>
      <c r="Q82" s="19"/>
      <c r="R82" s="19"/>
      <c r="S82" s="19"/>
      <c r="T82" s="19"/>
      <c r="U82" s="19"/>
      <c r="V82" s="19"/>
      <c r="W82" s="19"/>
    </row>
    <row r="83" spans="2:23" ht="15.75">
      <c r="B83" s="5" t="s">
        <v>16</v>
      </c>
      <c r="C83" s="5"/>
      <c r="D83" s="5"/>
      <c r="E83" s="16" t="s">
        <v>80</v>
      </c>
      <c r="F83" s="16">
        <v>79</v>
      </c>
      <c r="G83" s="16">
        <v>89</v>
      </c>
      <c r="H83" s="16">
        <v>73</v>
      </c>
      <c r="I83" s="19"/>
      <c r="J83" s="19"/>
      <c r="K83" s="94">
        <f t="shared" si="1"/>
        <v>-79</v>
      </c>
      <c r="L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2:23" ht="15.75">
      <c r="B84" s="5" t="s">
        <v>173</v>
      </c>
      <c r="C84" s="5"/>
      <c r="D84" s="5"/>
      <c r="E84" s="16" t="s">
        <v>80</v>
      </c>
      <c r="F84" s="16">
        <v>9</v>
      </c>
      <c r="G84" s="16">
        <v>10</v>
      </c>
      <c r="H84" s="16">
        <v>6</v>
      </c>
      <c r="I84" s="19"/>
      <c r="J84" s="19"/>
      <c r="K84" s="94">
        <f t="shared" si="1"/>
        <v>-9</v>
      </c>
      <c r="L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2:23" ht="15.75">
      <c r="B85" s="5" t="s">
        <v>174</v>
      </c>
      <c r="C85" s="5"/>
      <c r="D85" s="5"/>
      <c r="E85" s="16" t="s">
        <v>80</v>
      </c>
      <c r="F85" s="16">
        <v>1</v>
      </c>
      <c r="G85" s="16"/>
      <c r="H85" s="16">
        <v>0</v>
      </c>
      <c r="I85" s="19"/>
      <c r="J85" s="19"/>
      <c r="K85" s="94">
        <f t="shared" si="1"/>
        <v>-1</v>
      </c>
      <c r="L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2:23" ht="15.75">
      <c r="B86" s="5" t="s">
        <v>175</v>
      </c>
      <c r="C86" s="5"/>
      <c r="D86" s="5"/>
      <c r="E86" s="16" t="s">
        <v>80</v>
      </c>
      <c r="F86" s="16">
        <v>7</v>
      </c>
      <c r="G86" s="16">
        <v>8</v>
      </c>
      <c r="H86" s="16">
        <v>0</v>
      </c>
      <c r="I86" s="19"/>
      <c r="J86" s="19"/>
      <c r="K86" s="94">
        <f t="shared" si="1"/>
        <v>-7</v>
      </c>
      <c r="L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2:23" ht="15.75">
      <c r="B87" s="5" t="s">
        <v>64</v>
      </c>
      <c r="C87" s="7"/>
      <c r="D87" s="5"/>
      <c r="E87" s="16" t="s">
        <v>80</v>
      </c>
      <c r="F87" s="31">
        <v>1163</v>
      </c>
      <c r="G87" s="31">
        <v>1139</v>
      </c>
      <c r="H87" s="16">
        <v>1277</v>
      </c>
      <c r="I87" s="19"/>
      <c r="J87" s="19"/>
      <c r="K87" s="94">
        <f t="shared" si="1"/>
        <v>-1163</v>
      </c>
      <c r="L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2:23" ht="16.5" thickBot="1">
      <c r="B88" s="68" t="s">
        <v>48</v>
      </c>
      <c r="C88" s="69"/>
      <c r="D88" s="69"/>
      <c r="E88" s="70"/>
      <c r="F88" s="70"/>
      <c r="G88" s="70"/>
      <c r="H88" s="72"/>
      <c r="I88" s="72"/>
      <c r="J88" s="72"/>
      <c r="K88" s="72"/>
      <c r="L88" s="72"/>
      <c r="M88" s="72"/>
      <c r="N88" s="71"/>
      <c r="O88" s="71"/>
      <c r="P88" s="71"/>
      <c r="Q88" s="71"/>
      <c r="R88" s="71"/>
      <c r="S88" s="71"/>
      <c r="T88" s="71"/>
      <c r="U88" s="71"/>
      <c r="V88" s="71"/>
      <c r="W88" s="71"/>
    </row>
    <row r="89" spans="2:23" ht="15.75">
      <c r="B89" s="5" t="s">
        <v>49</v>
      </c>
      <c r="C89" s="6"/>
      <c r="D89" s="6"/>
      <c r="E89" s="16" t="s">
        <v>92</v>
      </c>
      <c r="F89" s="31">
        <v>26953</v>
      </c>
      <c r="G89" s="31">
        <v>30819</v>
      </c>
      <c r="H89" s="31">
        <v>30980</v>
      </c>
      <c r="I89" s="19"/>
      <c r="J89" s="19"/>
      <c r="K89" s="94">
        <f>I89-F89</f>
        <v>-26953</v>
      </c>
      <c r="L89" s="19"/>
      <c r="N89" s="25"/>
      <c r="O89" s="19"/>
      <c r="P89" s="19"/>
      <c r="Q89" s="19"/>
      <c r="R89" s="19"/>
      <c r="S89" s="19"/>
      <c r="T89" s="19"/>
      <c r="U89" s="19"/>
      <c r="V89" s="19"/>
      <c r="W89" s="19"/>
    </row>
    <row r="90" spans="2:23" ht="15.75">
      <c r="B90" s="5" t="s">
        <v>209</v>
      </c>
      <c r="E90" s="16" t="s">
        <v>80</v>
      </c>
      <c r="F90" s="98">
        <v>8</v>
      </c>
      <c r="G90" s="98">
        <v>8</v>
      </c>
      <c r="H90" s="16">
        <v>8</v>
      </c>
      <c r="I90" s="19"/>
      <c r="J90" s="19"/>
      <c r="K90" s="94">
        <f>I90-F90</f>
        <v>-8</v>
      </c>
      <c r="L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2:23" ht="15.75">
      <c r="B91" s="5" t="s">
        <v>236</v>
      </c>
      <c r="E91" s="16" t="s">
        <v>83</v>
      </c>
      <c r="F91" s="98">
        <v>90</v>
      </c>
      <c r="G91" s="98">
        <v>90</v>
      </c>
      <c r="H91" s="16">
        <v>90</v>
      </c>
      <c r="I91" s="19"/>
      <c r="J91" s="19"/>
      <c r="K91" s="94">
        <f>I91-F91</f>
        <v>-90</v>
      </c>
      <c r="L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2:23" ht="16.5" thickBot="1">
      <c r="B92" s="77" t="s">
        <v>146</v>
      </c>
      <c r="C92" s="78"/>
      <c r="D92" s="78"/>
      <c r="E92" s="79"/>
      <c r="F92" s="79"/>
      <c r="G92" s="79"/>
      <c r="H92" s="79"/>
      <c r="I92" s="79"/>
      <c r="J92" s="86"/>
      <c r="K92" s="132"/>
      <c r="L92" s="79"/>
      <c r="M92" s="78"/>
      <c r="N92" s="79"/>
      <c r="O92" s="78"/>
      <c r="P92" s="79"/>
      <c r="Q92" s="79"/>
      <c r="R92" s="79"/>
      <c r="S92" s="79"/>
      <c r="T92" s="79"/>
      <c r="U92" s="79"/>
      <c r="V92" s="79"/>
      <c r="W92" s="79"/>
    </row>
    <row r="93" spans="2:23" ht="15.75">
      <c r="B93" s="84" t="s">
        <v>147</v>
      </c>
      <c r="C93" s="85"/>
      <c r="D93" s="85"/>
      <c r="E93" s="86"/>
      <c r="F93" s="87" t="s">
        <v>148</v>
      </c>
      <c r="G93" s="200" t="s">
        <v>149</v>
      </c>
      <c r="H93" s="201"/>
      <c r="I93" s="201"/>
      <c r="J93" s="192"/>
      <c r="K93" s="200" t="s">
        <v>150</v>
      </c>
      <c r="L93" s="202"/>
      <c r="M93" s="202"/>
      <c r="N93" s="200" t="s">
        <v>151</v>
      </c>
      <c r="O93" s="202"/>
      <c r="P93" s="202"/>
      <c r="Q93" s="91"/>
      <c r="R93" s="91"/>
      <c r="S93" s="91"/>
      <c r="T93" s="91"/>
      <c r="U93" s="91"/>
      <c r="V93" s="91"/>
      <c r="W93" s="91"/>
    </row>
    <row r="94" spans="2:23" ht="15.75">
      <c r="B94" s="5"/>
      <c r="F94" s="83"/>
      <c r="G94" s="196"/>
      <c r="H94" s="203"/>
      <c r="I94" s="203"/>
      <c r="J94" s="193"/>
      <c r="K94" s="196"/>
      <c r="L94" s="203"/>
      <c r="M94" s="203"/>
      <c r="N94" s="198"/>
      <c r="O94" s="199"/>
      <c r="P94" s="199"/>
      <c r="Q94" s="19"/>
      <c r="R94" s="19"/>
      <c r="S94" s="19"/>
      <c r="T94" s="19"/>
      <c r="U94" s="19"/>
      <c r="V94" s="19"/>
      <c r="W94" s="19"/>
    </row>
    <row r="95" spans="6:12" ht="12.75">
      <c r="F95" s="19"/>
      <c r="G95" s="19"/>
      <c r="H95" s="19" t="s">
        <v>0</v>
      </c>
      <c r="I95" s="19"/>
      <c r="J95" s="19"/>
      <c r="K95" s="19"/>
      <c r="L95" s="19"/>
    </row>
    <row r="96" spans="6:12" ht="12.75">
      <c r="F96" s="19"/>
      <c r="G96" s="19"/>
      <c r="H96" s="19"/>
      <c r="I96" s="19" t="s">
        <v>1</v>
      </c>
      <c r="J96" s="19"/>
      <c r="K96" s="19"/>
      <c r="L96" s="19"/>
    </row>
    <row r="97" spans="6:12" ht="12.75">
      <c r="F97" s="19"/>
      <c r="G97" s="19"/>
      <c r="H97" s="19"/>
      <c r="I97" s="19"/>
      <c r="J97" s="19"/>
      <c r="K97" s="19"/>
      <c r="L97" s="19"/>
    </row>
  </sheetData>
  <sheetProtection/>
  <mergeCells count="6">
    <mergeCell ref="N94:P94"/>
    <mergeCell ref="G93:I93"/>
    <mergeCell ref="K93:M93"/>
    <mergeCell ref="N93:P93"/>
    <mergeCell ref="G94:I94"/>
    <mergeCell ref="K94:M94"/>
  </mergeCells>
  <printOptions/>
  <pageMargins left="0.3937007874015748" right="0.3937007874015748" top="0.4330708661417323" bottom="0.35433070866141736" header="0.4724409448818898" footer="0.2755905511811024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07"/>
  <sheetViews>
    <sheetView tabSelected="1" view="pageBreakPreview" zoomScale="60" zoomScaleNormal="70" zoomScalePageLayoutView="0" workbookViewId="0" topLeftCell="A1">
      <selection activeCell="K4" sqref="K4"/>
    </sheetView>
  </sheetViews>
  <sheetFormatPr defaultColWidth="9.140625" defaultRowHeight="12.75"/>
  <cols>
    <col min="1" max="1" width="1.57421875" style="0" customWidth="1"/>
    <col min="4" max="4" width="78.140625" style="0" customWidth="1"/>
    <col min="5" max="5" width="18.421875" style="0" customWidth="1"/>
    <col min="6" max="6" width="21.28125" style="19" customWidth="1"/>
    <col min="7" max="9" width="22.00390625" style="19" customWidth="1"/>
    <col min="10" max="11" width="22.140625" style="0" customWidth="1"/>
    <col min="12" max="12" width="20.140625" style="0" customWidth="1"/>
  </cols>
  <sheetData>
    <row r="1" spans="2:5" ht="19.5" customHeight="1">
      <c r="B1" s="3" t="s">
        <v>155</v>
      </c>
      <c r="C1" s="1"/>
      <c r="D1" s="1"/>
      <c r="E1" s="1"/>
    </row>
    <row r="2" spans="2:13" ht="33" customHeight="1">
      <c r="B2" s="32" t="s">
        <v>273</v>
      </c>
      <c r="C2" s="32"/>
      <c r="D2" s="32"/>
      <c r="E2" s="32"/>
      <c r="F2" s="67"/>
      <c r="G2" s="67"/>
      <c r="H2" s="67"/>
      <c r="I2" s="67"/>
      <c r="J2" s="33"/>
      <c r="K2" s="33"/>
      <c r="L2" s="33"/>
      <c r="M2" s="11"/>
    </row>
    <row r="3" spans="2:13" ht="19.5" customHeight="1">
      <c r="B3" s="7" t="s">
        <v>0</v>
      </c>
      <c r="C3" s="13"/>
      <c r="D3" s="13"/>
      <c r="E3" s="56"/>
      <c r="F3" s="15">
        <v>2016</v>
      </c>
      <c r="G3" s="15">
        <v>2017</v>
      </c>
      <c r="H3" s="15">
        <v>2018</v>
      </c>
      <c r="I3" s="15">
        <v>2019</v>
      </c>
      <c r="J3" s="135" t="s">
        <v>275</v>
      </c>
      <c r="K3" s="135" t="s">
        <v>310</v>
      </c>
      <c r="L3" s="37" t="s">
        <v>41</v>
      </c>
      <c r="M3" s="9"/>
    </row>
    <row r="4" spans="2:12" ht="19.5" customHeight="1">
      <c r="B4" s="54" t="s">
        <v>94</v>
      </c>
      <c r="C4" s="10"/>
      <c r="D4" s="10"/>
      <c r="E4" s="10"/>
      <c r="J4" s="34"/>
      <c r="K4" s="34"/>
      <c r="L4" s="35"/>
    </row>
    <row r="5" spans="2:12" ht="19.5" customHeight="1">
      <c r="B5" s="53" t="s">
        <v>95</v>
      </c>
      <c r="C5" s="10"/>
      <c r="D5" s="10"/>
      <c r="E5" s="56" t="s">
        <v>78</v>
      </c>
      <c r="J5" s="34"/>
      <c r="K5" s="34"/>
      <c r="L5" s="35"/>
    </row>
    <row r="6" spans="2:12" ht="19.5" customHeight="1">
      <c r="B6" s="55"/>
      <c r="C6" s="55"/>
      <c r="D6" s="55"/>
      <c r="E6" s="55"/>
      <c r="F6" s="47"/>
      <c r="G6" s="47"/>
      <c r="H6" s="47"/>
      <c r="I6" s="47"/>
      <c r="J6" s="47"/>
      <c r="K6" s="47"/>
      <c r="L6" s="47"/>
    </row>
    <row r="7" spans="2:12" ht="19.5" customHeight="1" thickBot="1">
      <c r="B7" s="133" t="s">
        <v>299</v>
      </c>
      <c r="C7" s="133"/>
      <c r="D7" s="133"/>
      <c r="E7" s="43"/>
      <c r="F7" s="40"/>
      <c r="G7" s="40"/>
      <c r="H7" s="40"/>
      <c r="I7" s="40"/>
      <c r="J7" s="51"/>
      <c r="K7" s="51"/>
      <c r="L7" s="52"/>
    </row>
    <row r="8" spans="2:12" ht="19.5" customHeight="1">
      <c r="B8" s="5" t="s">
        <v>37</v>
      </c>
      <c r="C8" s="7"/>
      <c r="D8" s="7"/>
      <c r="E8" s="16"/>
      <c r="F8" s="123"/>
      <c r="G8" s="123"/>
      <c r="H8" s="123"/>
      <c r="I8" s="123"/>
      <c r="J8" s="170"/>
      <c r="K8" s="170"/>
      <c r="L8" s="171"/>
    </row>
    <row r="9" spans="2:12" ht="19.5" customHeight="1">
      <c r="B9" s="5" t="s">
        <v>301</v>
      </c>
      <c r="C9" s="7"/>
      <c r="D9" s="7"/>
      <c r="E9" s="16" t="s">
        <v>93</v>
      </c>
      <c r="F9" s="123">
        <v>2</v>
      </c>
      <c r="G9" s="123">
        <v>1</v>
      </c>
      <c r="H9" s="123">
        <v>1</v>
      </c>
      <c r="I9" s="123"/>
      <c r="J9" s="36">
        <v>45</v>
      </c>
      <c r="K9" s="36"/>
      <c r="L9" s="57"/>
    </row>
    <row r="10" spans="2:12" ht="19.5" customHeight="1">
      <c r="B10" s="5" t="s">
        <v>302</v>
      </c>
      <c r="C10" s="7"/>
      <c r="D10" s="7"/>
      <c r="E10" s="16" t="s">
        <v>93</v>
      </c>
      <c r="F10" s="123">
        <v>1</v>
      </c>
      <c r="G10" s="123">
        <v>1</v>
      </c>
      <c r="H10" s="123">
        <v>1</v>
      </c>
      <c r="I10" s="123"/>
      <c r="J10" s="36">
        <v>45</v>
      </c>
      <c r="K10" s="36"/>
      <c r="L10" s="57"/>
    </row>
    <row r="11" spans="2:12" ht="19.5" customHeight="1">
      <c r="B11" s="5" t="s">
        <v>233</v>
      </c>
      <c r="C11" s="7"/>
      <c r="D11" s="7"/>
      <c r="E11" s="16" t="s">
        <v>93</v>
      </c>
      <c r="F11" s="123">
        <v>45</v>
      </c>
      <c r="G11" s="123">
        <v>45</v>
      </c>
      <c r="H11" s="123">
        <v>45</v>
      </c>
      <c r="I11" s="123"/>
      <c r="J11" s="36">
        <v>90</v>
      </c>
      <c r="K11" s="36"/>
      <c r="L11" s="57"/>
    </row>
    <row r="12" spans="2:12" ht="19.5" customHeight="1">
      <c r="B12" s="5" t="s">
        <v>143</v>
      </c>
      <c r="C12" s="7"/>
      <c r="D12" s="7"/>
      <c r="E12" s="16" t="s">
        <v>93</v>
      </c>
      <c r="F12" s="123">
        <v>1</v>
      </c>
      <c r="G12" s="123">
        <v>1</v>
      </c>
      <c r="H12" s="123">
        <v>1</v>
      </c>
      <c r="I12" s="123"/>
      <c r="J12" s="36">
        <v>30</v>
      </c>
      <c r="K12" s="36"/>
      <c r="L12" s="57"/>
    </row>
    <row r="13" spans="2:12" ht="19.5" customHeight="1">
      <c r="B13" s="5" t="s">
        <v>286</v>
      </c>
      <c r="C13" s="7"/>
      <c r="D13" s="7"/>
      <c r="E13" s="16" t="s">
        <v>93</v>
      </c>
      <c r="F13" s="123">
        <v>15</v>
      </c>
      <c r="G13" s="123">
        <v>15</v>
      </c>
      <c r="H13" s="123">
        <v>15</v>
      </c>
      <c r="I13" s="123"/>
      <c r="J13" s="36">
        <v>30</v>
      </c>
      <c r="K13" s="36"/>
      <c r="L13" s="57"/>
    </row>
    <row r="14" spans="2:12" ht="19.5" customHeight="1">
      <c r="B14" s="5" t="s">
        <v>292</v>
      </c>
      <c r="C14" s="7"/>
      <c r="D14" s="7"/>
      <c r="E14" s="16" t="s">
        <v>93</v>
      </c>
      <c r="F14" s="123">
        <v>291</v>
      </c>
      <c r="G14" s="123">
        <v>19.16</v>
      </c>
      <c r="H14" s="123">
        <v>19</v>
      </c>
      <c r="I14" s="123"/>
      <c r="J14" s="36">
        <v>40</v>
      </c>
      <c r="K14" s="36"/>
      <c r="L14" s="169"/>
    </row>
    <row r="15" spans="2:12" ht="19.5" customHeight="1">
      <c r="B15" s="5" t="s">
        <v>303</v>
      </c>
      <c r="C15" s="7"/>
      <c r="D15" s="7"/>
      <c r="E15" s="16" t="s">
        <v>93</v>
      </c>
      <c r="F15" s="123">
        <v>20.08</v>
      </c>
      <c r="G15" s="123">
        <v>52.4</v>
      </c>
      <c r="H15" s="123"/>
      <c r="I15" s="123"/>
      <c r="J15" s="36">
        <v>40</v>
      </c>
      <c r="K15" s="36"/>
      <c r="L15" s="169"/>
    </row>
    <row r="16" spans="2:12" ht="19.5" customHeight="1">
      <c r="B16" s="5" t="s">
        <v>287</v>
      </c>
      <c r="C16" s="7"/>
      <c r="D16" s="7"/>
      <c r="E16" s="16" t="s">
        <v>93</v>
      </c>
      <c r="F16" s="123">
        <v>3</v>
      </c>
      <c r="G16" s="123">
        <v>3</v>
      </c>
      <c r="H16" s="123">
        <v>3</v>
      </c>
      <c r="I16" s="123"/>
      <c r="J16" s="36">
        <v>30</v>
      </c>
      <c r="K16" s="36"/>
      <c r="L16" s="57"/>
    </row>
    <row r="17" spans="2:12" ht="19.5" customHeight="1" thickBot="1">
      <c r="B17" s="133" t="s">
        <v>101</v>
      </c>
      <c r="C17" s="133"/>
      <c r="D17" s="133"/>
      <c r="E17" s="43"/>
      <c r="F17" s="172"/>
      <c r="G17" s="172"/>
      <c r="H17" s="172"/>
      <c r="I17" s="172"/>
      <c r="J17" s="173"/>
      <c r="K17" s="173"/>
      <c r="L17" s="174"/>
    </row>
    <row r="18" spans="2:12" ht="19.5" customHeight="1">
      <c r="B18" s="5" t="s">
        <v>284</v>
      </c>
      <c r="C18" s="7"/>
      <c r="D18" s="7"/>
      <c r="E18" s="16"/>
      <c r="F18" s="207">
        <v>206</v>
      </c>
      <c r="J18" s="36">
        <v>250</v>
      </c>
      <c r="K18" s="36"/>
      <c r="L18" s="57"/>
    </row>
    <row r="19" spans="2:12" ht="19.5" customHeight="1">
      <c r="B19" s="5" t="s">
        <v>285</v>
      </c>
      <c r="C19" s="7"/>
      <c r="D19" s="7"/>
      <c r="E19" s="16"/>
      <c r="F19" s="207">
        <f>F18/365*100</f>
        <v>56.43835616438356</v>
      </c>
      <c r="G19" s="29"/>
      <c r="H19" s="29"/>
      <c r="I19" s="29"/>
      <c r="J19" s="36">
        <v>70</v>
      </c>
      <c r="K19" s="36"/>
      <c r="L19" s="57"/>
    </row>
    <row r="20" spans="2:12" ht="19.5" customHeight="1" thickBot="1">
      <c r="B20" s="133" t="s">
        <v>100</v>
      </c>
      <c r="C20" s="133"/>
      <c r="D20" s="133"/>
      <c r="E20" s="43"/>
      <c r="F20" s="208"/>
      <c r="G20" s="40"/>
      <c r="H20" s="40"/>
      <c r="I20" s="40"/>
      <c r="J20" s="58"/>
      <c r="K20" s="58"/>
      <c r="L20" s="52"/>
    </row>
    <row r="21" spans="2:12" ht="19.5" customHeight="1">
      <c r="B21" s="5" t="s">
        <v>183</v>
      </c>
      <c r="C21" s="5"/>
      <c r="D21" s="5"/>
      <c r="E21" s="16" t="s">
        <v>121</v>
      </c>
      <c r="F21" s="19">
        <v>2362</v>
      </c>
      <c r="G21" s="19">
        <v>2247</v>
      </c>
      <c r="H21" s="19">
        <v>3031</v>
      </c>
      <c r="J21" s="36">
        <v>3500</v>
      </c>
      <c r="K21" s="36"/>
      <c r="L21" s="57"/>
    </row>
    <row r="22" spans="2:12" ht="19.5" customHeight="1">
      <c r="B22" s="5" t="s">
        <v>185</v>
      </c>
      <c r="C22" s="5"/>
      <c r="D22" s="5"/>
      <c r="E22" s="16" t="s">
        <v>121</v>
      </c>
      <c r="F22" s="19">
        <v>7321</v>
      </c>
      <c r="G22" s="19">
        <v>6418</v>
      </c>
      <c r="H22" s="19">
        <v>6954</v>
      </c>
      <c r="J22" s="36">
        <v>9500</v>
      </c>
      <c r="K22" s="36"/>
      <c r="L22" s="57"/>
    </row>
    <row r="23" spans="2:12" ht="19.5" customHeight="1">
      <c r="B23" s="5" t="s">
        <v>186</v>
      </c>
      <c r="C23" s="5"/>
      <c r="D23" s="5"/>
      <c r="E23" s="16" t="s">
        <v>121</v>
      </c>
      <c r="F23" s="19">
        <v>15000</v>
      </c>
      <c r="G23" s="19">
        <v>14637</v>
      </c>
      <c r="H23" s="19">
        <v>19130</v>
      </c>
      <c r="J23" s="36">
        <v>17000</v>
      </c>
      <c r="K23" s="36"/>
      <c r="L23" s="57"/>
    </row>
    <row r="24" spans="2:12" ht="19.5" customHeight="1">
      <c r="B24" s="5" t="s">
        <v>104</v>
      </c>
      <c r="C24" s="5"/>
      <c r="D24" s="5"/>
      <c r="E24" s="16" t="s">
        <v>121</v>
      </c>
      <c r="F24" s="19">
        <v>304000</v>
      </c>
      <c r="G24" s="19">
        <v>291706</v>
      </c>
      <c r="H24" s="19">
        <v>244221</v>
      </c>
      <c r="J24" s="175">
        <v>333000</v>
      </c>
      <c r="K24" s="175"/>
      <c r="L24" s="57"/>
    </row>
    <row r="25" spans="2:12" ht="19.5" customHeight="1">
      <c r="B25" s="5" t="s">
        <v>105</v>
      </c>
      <c r="C25" s="5"/>
      <c r="D25" s="5"/>
      <c r="E25" s="16" t="s">
        <v>121</v>
      </c>
      <c r="F25" s="19">
        <v>39524</v>
      </c>
      <c r="G25" s="19">
        <v>38077</v>
      </c>
      <c r="H25" s="19">
        <v>34730</v>
      </c>
      <c r="J25" s="175">
        <v>58000</v>
      </c>
      <c r="K25" s="175"/>
      <c r="L25" s="57"/>
    </row>
    <row r="26" spans="2:12" ht="19.5" customHeight="1">
      <c r="B26" s="5" t="s">
        <v>156</v>
      </c>
      <c r="C26" s="5"/>
      <c r="D26" s="5"/>
      <c r="E26" s="16" t="s">
        <v>121</v>
      </c>
      <c r="F26" s="19">
        <v>38500</v>
      </c>
      <c r="G26" s="19">
        <v>40173</v>
      </c>
      <c r="H26" s="19">
        <v>47538</v>
      </c>
      <c r="J26" s="36">
        <v>50000</v>
      </c>
      <c r="K26" s="36"/>
      <c r="L26" s="57"/>
    </row>
    <row r="27" spans="2:12" ht="19.5" customHeight="1">
      <c r="B27" s="54" t="s">
        <v>96</v>
      </c>
      <c r="C27" s="10"/>
      <c r="D27" s="10"/>
      <c r="E27" s="10"/>
      <c r="J27" s="36"/>
      <c r="K27" s="36"/>
      <c r="L27" s="35"/>
    </row>
    <row r="28" spans="2:12" ht="19.5" customHeight="1">
      <c r="B28" s="53" t="s">
        <v>97</v>
      </c>
      <c r="C28" s="10"/>
      <c r="D28" s="10"/>
      <c r="E28" s="10"/>
      <c r="J28" s="36"/>
      <c r="K28" s="36"/>
      <c r="L28" s="35"/>
    </row>
    <row r="29" spans="2:12" ht="19.5" customHeight="1">
      <c r="B29" s="55"/>
      <c r="C29" s="55"/>
      <c r="D29" s="55"/>
      <c r="E29" s="55"/>
      <c r="F29" s="47"/>
      <c r="G29" s="47"/>
      <c r="H29" s="47"/>
      <c r="I29" s="47"/>
      <c r="J29" s="47"/>
      <c r="K29" s="47"/>
      <c r="L29" s="47"/>
    </row>
    <row r="30" spans="2:12" ht="19.5" customHeight="1" thickBot="1">
      <c r="B30" s="133" t="s">
        <v>28</v>
      </c>
      <c r="C30" s="134"/>
      <c r="D30" s="134"/>
      <c r="E30" s="43"/>
      <c r="F30" s="40"/>
      <c r="G30" s="40"/>
      <c r="H30" s="40"/>
      <c r="I30" s="40"/>
      <c r="J30" s="58"/>
      <c r="K30" s="58"/>
      <c r="L30" s="52"/>
    </row>
    <row r="31" spans="2:12" ht="19.5" customHeight="1">
      <c r="B31" s="5" t="s">
        <v>14</v>
      </c>
      <c r="C31" s="5"/>
      <c r="D31" s="5"/>
      <c r="E31" s="16" t="s">
        <v>93</v>
      </c>
      <c r="F31" s="19">
        <v>5</v>
      </c>
      <c r="G31" s="19">
        <v>5</v>
      </c>
      <c r="H31" s="19">
        <v>5</v>
      </c>
      <c r="J31" s="36">
        <v>15</v>
      </c>
      <c r="K31" s="36"/>
      <c r="L31" s="57"/>
    </row>
    <row r="32" spans="2:12" ht="19.5" customHeight="1" thickBot="1">
      <c r="B32" s="39" t="s">
        <v>200</v>
      </c>
      <c r="C32" s="42"/>
      <c r="D32" s="42"/>
      <c r="E32" s="43"/>
      <c r="F32" s="40"/>
      <c r="G32" s="40"/>
      <c r="H32" s="40"/>
      <c r="I32" s="40"/>
      <c r="J32" s="58"/>
      <c r="K32" s="58"/>
      <c r="L32" s="52"/>
    </row>
    <row r="33" spans="2:12" ht="19.5" customHeight="1">
      <c r="B33" s="124" t="s">
        <v>229</v>
      </c>
      <c r="C33" s="124"/>
      <c r="D33" s="124"/>
      <c r="E33" s="44"/>
      <c r="F33" s="176" t="s">
        <v>305</v>
      </c>
      <c r="G33" s="176" t="s">
        <v>305</v>
      </c>
      <c r="H33" s="176" t="s">
        <v>305</v>
      </c>
      <c r="I33" s="176"/>
      <c r="J33" s="177" t="s">
        <v>305</v>
      </c>
      <c r="K33" s="177"/>
      <c r="L33" s="178"/>
    </row>
    <row r="34" spans="2:12" ht="19.5" customHeight="1">
      <c r="B34" s="124" t="s">
        <v>230</v>
      </c>
      <c r="C34" s="124"/>
      <c r="D34" s="124"/>
      <c r="E34" s="44"/>
      <c r="F34" s="176" t="s">
        <v>305</v>
      </c>
      <c r="G34" s="176" t="s">
        <v>305</v>
      </c>
      <c r="H34" s="176" t="s">
        <v>305</v>
      </c>
      <c r="I34" s="176"/>
      <c r="J34" s="177" t="s">
        <v>305</v>
      </c>
      <c r="K34" s="177"/>
      <c r="L34" s="178"/>
    </row>
    <row r="35" spans="2:12" ht="19.5" customHeight="1">
      <c r="B35" s="5" t="s">
        <v>197</v>
      </c>
      <c r="E35" s="16" t="s">
        <v>80</v>
      </c>
      <c r="F35" s="19">
        <v>12265</v>
      </c>
      <c r="G35" s="19">
        <v>12043</v>
      </c>
      <c r="H35" s="19">
        <v>13402</v>
      </c>
      <c r="J35" s="36">
        <v>12000</v>
      </c>
      <c r="K35" s="36"/>
      <c r="L35" s="57"/>
    </row>
    <row r="36" spans="2:12" ht="19.5" customHeight="1" thickBot="1">
      <c r="B36" s="39" t="s">
        <v>29</v>
      </c>
      <c r="C36" s="42"/>
      <c r="D36" s="42"/>
      <c r="E36" s="43"/>
      <c r="F36" s="40"/>
      <c r="G36" s="40"/>
      <c r="H36" s="40"/>
      <c r="I36" s="40"/>
      <c r="J36" s="58"/>
      <c r="K36" s="58"/>
      <c r="L36" s="52"/>
    </row>
    <row r="37" spans="2:12" ht="19.5" customHeight="1">
      <c r="B37" s="5" t="s">
        <v>40</v>
      </c>
      <c r="C37" s="5"/>
      <c r="D37" s="5"/>
      <c r="E37" s="16" t="s">
        <v>80</v>
      </c>
      <c r="F37" s="21"/>
      <c r="G37" s="21">
        <v>3</v>
      </c>
      <c r="H37" s="21"/>
      <c r="I37" s="21"/>
      <c r="J37" s="36" t="s">
        <v>89</v>
      </c>
      <c r="K37" s="36"/>
      <c r="L37" s="57"/>
    </row>
    <row r="38" spans="2:12" ht="19.5" customHeight="1">
      <c r="B38" s="5" t="s">
        <v>300</v>
      </c>
      <c r="C38" s="5"/>
      <c r="D38" s="5"/>
      <c r="E38" s="16" t="s">
        <v>80</v>
      </c>
      <c r="G38" s="19">
        <v>7</v>
      </c>
      <c r="J38" s="36" t="s">
        <v>89</v>
      </c>
      <c r="K38" s="36"/>
      <c r="L38" s="57"/>
    </row>
    <row r="39" spans="2:12" ht="19.5" customHeight="1">
      <c r="B39" s="5" t="s">
        <v>73</v>
      </c>
      <c r="C39" s="5"/>
      <c r="D39" s="5"/>
      <c r="E39" s="16" t="s">
        <v>80</v>
      </c>
      <c r="H39" s="19">
        <v>1</v>
      </c>
      <c r="J39" s="36"/>
      <c r="K39" s="36"/>
      <c r="L39" s="57"/>
    </row>
    <row r="40" spans="2:12" ht="19.5" customHeight="1" thickBot="1">
      <c r="B40" s="39" t="s">
        <v>109</v>
      </c>
      <c r="C40" s="42"/>
      <c r="D40" s="42"/>
      <c r="E40" s="43"/>
      <c r="F40" s="40"/>
      <c r="G40" s="40"/>
      <c r="H40" s="40"/>
      <c r="I40" s="40"/>
      <c r="J40" s="58"/>
      <c r="K40" s="58"/>
      <c r="L40" s="52"/>
    </row>
    <row r="41" spans="2:12" ht="19.5" customHeight="1">
      <c r="B41" s="5" t="s">
        <v>102</v>
      </c>
      <c r="C41" s="6"/>
      <c r="D41" s="6"/>
      <c r="E41" s="50" t="s">
        <v>91</v>
      </c>
      <c r="F41" s="19">
        <v>16</v>
      </c>
      <c r="G41" s="19">
        <v>3</v>
      </c>
      <c r="H41" s="185">
        <v>0</v>
      </c>
      <c r="I41" s="185"/>
      <c r="J41" s="36" t="s">
        <v>89</v>
      </c>
      <c r="K41" s="36"/>
      <c r="L41" s="57"/>
    </row>
    <row r="42" spans="2:12" ht="19.5" customHeight="1">
      <c r="B42" s="5" t="s">
        <v>103</v>
      </c>
      <c r="C42" s="6"/>
      <c r="D42" s="6"/>
      <c r="E42" s="50" t="s">
        <v>91</v>
      </c>
      <c r="F42" s="19">
        <v>0</v>
      </c>
      <c r="G42" s="19">
        <v>0</v>
      </c>
      <c r="H42" s="185">
        <v>0</v>
      </c>
      <c r="I42" s="185"/>
      <c r="J42" s="36"/>
      <c r="K42" s="36"/>
      <c r="L42" s="57"/>
    </row>
    <row r="43" spans="2:12" ht="19.5" customHeight="1">
      <c r="B43" s="5" t="s">
        <v>141</v>
      </c>
      <c r="E43" s="38" t="s">
        <v>83</v>
      </c>
      <c r="F43" s="93">
        <v>0.94</v>
      </c>
      <c r="G43" s="93">
        <v>0.49</v>
      </c>
      <c r="H43" s="186">
        <v>0.37</v>
      </c>
      <c r="I43" s="186"/>
      <c r="J43" s="36" t="s">
        <v>89</v>
      </c>
      <c r="K43" s="36"/>
      <c r="L43" s="57"/>
    </row>
    <row r="44" spans="2:12" ht="19.5" customHeight="1">
      <c r="B44" s="5" t="s">
        <v>144</v>
      </c>
      <c r="E44" s="38" t="s">
        <v>80</v>
      </c>
      <c r="F44" s="92"/>
      <c r="G44" s="92"/>
      <c r="H44" s="187">
        <v>0</v>
      </c>
      <c r="I44" s="187"/>
      <c r="J44" s="36"/>
      <c r="K44" s="36"/>
      <c r="L44" s="57"/>
    </row>
    <row r="45" spans="2:12" ht="19.5" customHeight="1">
      <c r="B45" s="5" t="s">
        <v>139</v>
      </c>
      <c r="E45" s="38" t="s">
        <v>83</v>
      </c>
      <c r="H45" s="188">
        <v>0.8082</v>
      </c>
      <c r="I45" s="188"/>
      <c r="J45" s="36"/>
      <c r="K45" s="36"/>
      <c r="L45" s="57"/>
    </row>
    <row r="46" spans="2:12" ht="19.5" customHeight="1">
      <c r="B46" s="5" t="s">
        <v>110</v>
      </c>
      <c r="E46" s="38" t="s">
        <v>83</v>
      </c>
      <c r="H46" s="188">
        <v>0.1918</v>
      </c>
      <c r="I46" s="188"/>
      <c r="J46" s="36"/>
      <c r="K46" s="36"/>
      <c r="L46" s="57"/>
    </row>
    <row r="47" spans="2:12" ht="19.5" customHeight="1">
      <c r="B47" s="5" t="s">
        <v>118</v>
      </c>
      <c r="E47" s="38" t="s">
        <v>83</v>
      </c>
      <c r="H47" s="188">
        <v>0.017</v>
      </c>
      <c r="I47" s="188"/>
      <c r="J47" s="36"/>
      <c r="K47" s="36"/>
      <c r="L47" s="57"/>
    </row>
    <row r="48" spans="2:12" ht="19.5" customHeight="1" thickBot="1">
      <c r="B48" s="39" t="s">
        <v>98</v>
      </c>
      <c r="C48" s="39"/>
      <c r="D48" s="39"/>
      <c r="E48" s="43"/>
      <c r="F48" s="41"/>
      <c r="G48" s="41"/>
      <c r="H48" s="41"/>
      <c r="I48" s="41"/>
      <c r="J48" s="58"/>
      <c r="K48" s="58"/>
      <c r="L48" s="52"/>
    </row>
    <row r="49" spans="2:12" ht="19.5" customHeight="1">
      <c r="B49" s="5" t="s">
        <v>213</v>
      </c>
      <c r="C49" s="7"/>
      <c r="D49" s="7"/>
      <c r="E49" s="16" t="s">
        <v>80</v>
      </c>
      <c r="G49" s="19">
        <v>15</v>
      </c>
      <c r="H49" s="19">
        <v>20</v>
      </c>
      <c r="J49" s="36">
        <v>15</v>
      </c>
      <c r="K49" s="36"/>
      <c r="L49" s="57"/>
    </row>
    <row r="50" spans="2:12" ht="19.5" customHeight="1">
      <c r="B50" s="5" t="s">
        <v>262</v>
      </c>
      <c r="C50" s="7"/>
      <c r="D50" s="7"/>
      <c r="E50" s="16" t="s">
        <v>80</v>
      </c>
      <c r="G50" s="19">
        <v>2</v>
      </c>
      <c r="H50" s="19">
        <v>3</v>
      </c>
      <c r="J50" s="36">
        <v>5</v>
      </c>
      <c r="K50" s="36"/>
      <c r="L50" s="57"/>
    </row>
    <row r="51" spans="2:12" ht="19.5" customHeight="1">
      <c r="B51" s="5" t="s">
        <v>75</v>
      </c>
      <c r="C51" s="7"/>
      <c r="D51" s="7"/>
      <c r="E51" s="16" t="s">
        <v>80</v>
      </c>
      <c r="G51" s="19">
        <v>15</v>
      </c>
      <c r="H51" s="19">
        <v>22</v>
      </c>
      <c r="J51" s="36">
        <v>15</v>
      </c>
      <c r="K51" s="36"/>
      <c r="L51" s="57"/>
    </row>
    <row r="52" spans="2:12" ht="19.5" customHeight="1">
      <c r="B52" s="5" t="s">
        <v>76</v>
      </c>
      <c r="C52" s="7"/>
      <c r="D52" s="7"/>
      <c r="E52" s="16" t="s">
        <v>80</v>
      </c>
      <c r="G52" s="123" t="s">
        <v>45</v>
      </c>
      <c r="H52" s="123" t="s">
        <v>45</v>
      </c>
      <c r="I52" s="123"/>
      <c r="J52" s="36"/>
      <c r="K52" s="36"/>
      <c r="L52" s="57"/>
    </row>
    <row r="53" spans="2:12" ht="19.5" customHeight="1">
      <c r="B53" s="5" t="s">
        <v>193</v>
      </c>
      <c r="C53" s="7"/>
      <c r="D53" s="7"/>
      <c r="E53" s="16" t="s">
        <v>80</v>
      </c>
      <c r="F53" s="21"/>
      <c r="G53" s="143" t="s">
        <v>45</v>
      </c>
      <c r="H53" s="143" t="s">
        <v>45</v>
      </c>
      <c r="I53" s="143"/>
      <c r="J53" s="36"/>
      <c r="K53" s="36"/>
      <c r="L53" s="57"/>
    </row>
    <row r="54" spans="2:12" ht="19.5" customHeight="1">
      <c r="B54" s="5" t="s">
        <v>131</v>
      </c>
      <c r="C54" s="7"/>
      <c r="D54" s="7"/>
      <c r="E54" s="16" t="s">
        <v>80</v>
      </c>
      <c r="G54" s="19">
        <v>3</v>
      </c>
      <c r="H54" s="19" t="s">
        <v>45</v>
      </c>
      <c r="J54" s="36">
        <v>3</v>
      </c>
      <c r="K54" s="36"/>
      <c r="L54" s="57"/>
    </row>
    <row r="55" spans="2:12" ht="19.5" customHeight="1">
      <c r="B55" s="5" t="s">
        <v>184</v>
      </c>
      <c r="C55" s="7"/>
      <c r="D55" s="7"/>
      <c r="E55" s="16" t="s">
        <v>80</v>
      </c>
      <c r="F55" s="19">
        <v>26.25</v>
      </c>
      <c r="G55" s="19">
        <v>22.13</v>
      </c>
      <c r="H55" s="179">
        <v>22.07</v>
      </c>
      <c r="I55" s="179"/>
      <c r="J55" s="36">
        <v>30</v>
      </c>
      <c r="K55" s="36"/>
      <c r="L55" s="57"/>
    </row>
    <row r="56" spans="2:12" ht="19.5" customHeight="1" thickBot="1">
      <c r="B56" s="125" t="s">
        <v>99</v>
      </c>
      <c r="C56" s="25"/>
      <c r="D56" s="25"/>
      <c r="E56" s="157"/>
      <c r="F56" s="46"/>
      <c r="G56" s="46"/>
      <c r="H56" s="46"/>
      <c r="I56" s="46"/>
      <c r="J56" s="58"/>
      <c r="K56" s="58"/>
      <c r="L56" s="52"/>
    </row>
    <row r="57" spans="2:12" ht="19.5" customHeight="1">
      <c r="B57" s="158" t="s">
        <v>51</v>
      </c>
      <c r="C57" s="159"/>
      <c r="D57" s="159"/>
      <c r="E57" s="160" t="s">
        <v>80</v>
      </c>
      <c r="F57" s="161">
        <v>8</v>
      </c>
      <c r="G57" s="162"/>
      <c r="H57" s="156"/>
      <c r="I57" s="156"/>
      <c r="J57" s="36" t="s">
        <v>89</v>
      </c>
      <c r="K57" s="36"/>
      <c r="L57" s="57"/>
    </row>
    <row r="58" spans="2:12" ht="19.5" customHeight="1">
      <c r="B58" s="163" t="s">
        <v>52</v>
      </c>
      <c r="C58" s="155"/>
      <c r="D58" s="155"/>
      <c r="E58" s="145" t="s">
        <v>80</v>
      </c>
      <c r="F58" s="156">
        <v>0</v>
      </c>
      <c r="G58" s="164"/>
      <c r="H58" s="156"/>
      <c r="I58" s="156"/>
      <c r="J58" s="36" t="s">
        <v>89</v>
      </c>
      <c r="K58" s="36"/>
      <c r="L58" s="57"/>
    </row>
    <row r="59" spans="2:12" ht="19.5" customHeight="1">
      <c r="B59" s="163" t="s">
        <v>260</v>
      </c>
      <c r="C59" s="155"/>
      <c r="D59" s="155"/>
      <c r="E59" s="145" t="s">
        <v>80</v>
      </c>
      <c r="F59" s="156">
        <v>48</v>
      </c>
      <c r="G59" s="164"/>
      <c r="H59" s="156"/>
      <c r="I59" s="156"/>
      <c r="J59" s="36" t="s">
        <v>89</v>
      </c>
      <c r="K59" s="36"/>
      <c r="L59" s="57"/>
    </row>
    <row r="60" spans="2:12" ht="19.5" customHeight="1">
      <c r="B60" s="163" t="s">
        <v>114</v>
      </c>
      <c r="C60" s="155"/>
      <c r="D60" s="155"/>
      <c r="E60" s="145" t="s">
        <v>80</v>
      </c>
      <c r="F60" s="156">
        <v>0</v>
      </c>
      <c r="G60" s="164"/>
      <c r="H60" s="156"/>
      <c r="I60" s="156"/>
      <c r="J60" s="36" t="s">
        <v>89</v>
      </c>
      <c r="K60" s="36"/>
      <c r="L60" s="57"/>
    </row>
    <row r="61" spans="2:12" ht="19.5" customHeight="1">
      <c r="B61" s="163" t="s">
        <v>115</v>
      </c>
      <c r="C61" s="155"/>
      <c r="D61" s="155"/>
      <c r="E61" s="145" t="s">
        <v>80</v>
      </c>
      <c r="F61" s="156">
        <v>217</v>
      </c>
      <c r="G61" s="164"/>
      <c r="H61" s="156"/>
      <c r="I61" s="156"/>
      <c r="J61" s="36" t="s">
        <v>89</v>
      </c>
      <c r="K61" s="36"/>
      <c r="L61" s="57"/>
    </row>
    <row r="62" spans="2:12" ht="19.5" customHeight="1">
      <c r="B62" s="5" t="s">
        <v>194</v>
      </c>
      <c r="C62" s="7"/>
      <c r="D62" s="7"/>
      <c r="E62" s="16" t="s">
        <v>80</v>
      </c>
      <c r="F62" s="19">
        <v>1</v>
      </c>
      <c r="G62" s="19">
        <v>1</v>
      </c>
      <c r="H62" s="19">
        <v>0</v>
      </c>
      <c r="J62" s="36">
        <v>2</v>
      </c>
      <c r="K62" s="36"/>
      <c r="L62" s="57"/>
    </row>
    <row r="63" spans="2:12" ht="19.5" customHeight="1">
      <c r="B63" s="5" t="s">
        <v>77</v>
      </c>
      <c r="C63" s="7"/>
      <c r="D63" s="7"/>
      <c r="E63" s="16" t="s">
        <v>83</v>
      </c>
      <c r="F63" s="19">
        <v>0</v>
      </c>
      <c r="G63" s="19">
        <v>0</v>
      </c>
      <c r="H63" s="19">
        <v>0</v>
      </c>
      <c r="J63" s="36">
        <v>0.01</v>
      </c>
      <c r="K63" s="36"/>
      <c r="L63" s="57"/>
    </row>
    <row r="64" spans="2:12" ht="19.5" customHeight="1">
      <c r="B64" s="5" t="s">
        <v>129</v>
      </c>
      <c r="E64" s="38" t="s">
        <v>80</v>
      </c>
      <c r="F64" s="19">
        <v>1</v>
      </c>
      <c r="G64" s="19">
        <v>1</v>
      </c>
      <c r="H64" s="19">
        <v>0</v>
      </c>
      <c r="J64" s="36">
        <v>2</v>
      </c>
      <c r="K64" s="36"/>
      <c r="L64" s="57"/>
    </row>
    <row r="65" spans="2:12" ht="19.5" customHeight="1">
      <c r="B65" s="5" t="s">
        <v>140</v>
      </c>
      <c r="E65" s="144" t="s">
        <v>80</v>
      </c>
      <c r="F65" s="19">
        <v>44</v>
      </c>
      <c r="G65" s="19">
        <v>35</v>
      </c>
      <c r="J65" s="36">
        <v>45</v>
      </c>
      <c r="K65" s="36"/>
      <c r="L65" s="57"/>
    </row>
    <row r="66" spans="2:12" ht="19.5" customHeight="1">
      <c r="B66" s="5" t="s">
        <v>235</v>
      </c>
      <c r="E66" s="16" t="s">
        <v>83</v>
      </c>
      <c r="F66" s="136">
        <f>17952319.86/21887855.95</f>
        <v>0.8201954499796495</v>
      </c>
      <c r="G66" s="136">
        <f>18366577.58/24976760.01</f>
        <v>0.7353466811806868</v>
      </c>
      <c r="H66" s="136"/>
      <c r="I66" s="136"/>
      <c r="J66" s="36">
        <v>100</v>
      </c>
      <c r="K66" s="36"/>
      <c r="L66" s="57"/>
    </row>
    <row r="67" spans="2:12" ht="19.5" customHeight="1">
      <c r="B67" s="53" t="s">
        <v>157</v>
      </c>
      <c r="C67" s="10"/>
      <c r="D67" s="10"/>
      <c r="E67" s="10"/>
      <c r="J67" s="36"/>
      <c r="K67" s="36"/>
      <c r="L67" s="35"/>
    </row>
    <row r="68" spans="2:12" ht="19.5" customHeight="1">
      <c r="B68" s="55"/>
      <c r="C68" s="55"/>
      <c r="D68" s="55"/>
      <c r="E68" s="55"/>
      <c r="F68" s="47"/>
      <c r="G68" s="47"/>
      <c r="H68" s="47"/>
      <c r="I68" s="47"/>
      <c r="J68" s="47"/>
      <c r="K68" s="47"/>
      <c r="L68" s="47"/>
    </row>
    <row r="69" spans="2:12" ht="19.5" customHeight="1">
      <c r="B69" s="5" t="s">
        <v>158</v>
      </c>
      <c r="D69" t="s">
        <v>164</v>
      </c>
      <c r="E69" s="16" t="s">
        <v>80</v>
      </c>
      <c r="F69" s="19">
        <v>97.28</v>
      </c>
      <c r="G69" s="19">
        <v>96.82</v>
      </c>
      <c r="H69" s="19">
        <v>95.55</v>
      </c>
      <c r="J69" s="36"/>
      <c r="K69" s="36"/>
      <c r="L69" s="57"/>
    </row>
    <row r="70" spans="2:12" ht="19.5" customHeight="1">
      <c r="B70" s="5" t="s">
        <v>159</v>
      </c>
      <c r="D70" t="s">
        <v>165</v>
      </c>
      <c r="E70" s="16" t="s">
        <v>80</v>
      </c>
      <c r="F70" s="19">
        <v>50.54</v>
      </c>
      <c r="G70" s="19">
        <v>46.84</v>
      </c>
      <c r="H70" s="19">
        <v>49.19</v>
      </c>
      <c r="J70" s="36"/>
      <c r="K70" s="36"/>
      <c r="L70" s="57"/>
    </row>
    <row r="71" spans="2:12" ht="19.5" customHeight="1">
      <c r="B71" s="5" t="s">
        <v>160</v>
      </c>
      <c r="D71" t="s">
        <v>240</v>
      </c>
      <c r="E71" s="16" t="s">
        <v>80</v>
      </c>
      <c r="F71" s="19">
        <v>644.92</v>
      </c>
      <c r="G71" s="19">
        <v>696.01</v>
      </c>
      <c r="H71" s="19">
        <v>750.74</v>
      </c>
      <c r="J71" s="36" t="s">
        <v>89</v>
      </c>
      <c r="K71" s="36"/>
      <c r="L71" s="57"/>
    </row>
    <row r="72" spans="2:12" ht="19.5" customHeight="1">
      <c r="B72" s="5" t="s">
        <v>161</v>
      </c>
      <c r="D72" t="s">
        <v>166</v>
      </c>
      <c r="E72" s="16" t="s">
        <v>80</v>
      </c>
      <c r="F72" s="19">
        <v>611.96</v>
      </c>
      <c r="G72" s="19">
        <v>651.76</v>
      </c>
      <c r="H72" s="19">
        <v>651.99</v>
      </c>
      <c r="J72" s="36" t="s">
        <v>89</v>
      </c>
      <c r="K72" s="36"/>
      <c r="L72" s="57"/>
    </row>
    <row r="73" spans="2:12" ht="19.5" customHeight="1">
      <c r="B73" s="5" t="s">
        <v>226</v>
      </c>
      <c r="D73" t="s">
        <v>228</v>
      </c>
      <c r="E73" s="16" t="s">
        <v>227</v>
      </c>
      <c r="F73" s="19">
        <v>189.43</v>
      </c>
      <c r="G73" s="19">
        <v>214.32</v>
      </c>
      <c r="H73" s="19">
        <v>166.02</v>
      </c>
      <c r="J73" s="36" t="s">
        <v>89</v>
      </c>
      <c r="K73" s="36"/>
      <c r="L73" s="57"/>
    </row>
    <row r="74" spans="2:12" ht="19.5" customHeight="1">
      <c r="B74" s="5" t="s">
        <v>234</v>
      </c>
      <c r="E74" s="16" t="s">
        <v>83</v>
      </c>
      <c r="F74" s="136">
        <f>(3356046.13-2495969.57)/2495969.57</f>
        <v>0.3445861561525368</v>
      </c>
      <c r="G74" s="136">
        <f>(5162029.86-3356046.13)/3356046.13</f>
        <v>0.538128398729728</v>
      </c>
      <c r="H74" s="136">
        <v>0.4946</v>
      </c>
      <c r="I74" s="136"/>
      <c r="J74" s="36" t="s">
        <v>89</v>
      </c>
      <c r="K74" s="36"/>
      <c r="L74" s="57"/>
    </row>
    <row r="75" spans="2:12" ht="19.5" customHeight="1">
      <c r="B75" s="5" t="s">
        <v>239</v>
      </c>
      <c r="E75" s="16" t="s">
        <v>83</v>
      </c>
      <c r="F75" s="136">
        <f>(7364896.39+3797658.18-3201370.82-416057.51)/(7364896.39+3797658.18)</f>
        <v>0.6759318570569819</v>
      </c>
      <c r="G75" s="136">
        <f>(7314291.13+4154113.83-149097-3901988.41)/(4154113.83+7314291.13)</f>
        <v>0.6467612170890764</v>
      </c>
      <c r="H75" s="136">
        <v>0.5484</v>
      </c>
      <c r="I75" s="136"/>
      <c r="J75" s="36" t="s">
        <v>89</v>
      </c>
      <c r="K75" s="36"/>
      <c r="L75" s="57"/>
    </row>
    <row r="76" spans="2:12" ht="19.5" customHeight="1">
      <c r="B76" s="5" t="s">
        <v>162</v>
      </c>
      <c r="D76" t="s">
        <v>167</v>
      </c>
      <c r="E76" s="16" t="s">
        <v>80</v>
      </c>
      <c r="F76" s="137" t="s">
        <v>276</v>
      </c>
      <c r="G76" s="138">
        <v>79.11</v>
      </c>
      <c r="H76" s="138">
        <v>42.2</v>
      </c>
      <c r="I76" s="138"/>
      <c r="J76" s="36" t="s">
        <v>89</v>
      </c>
      <c r="K76" s="36"/>
      <c r="L76" s="57"/>
    </row>
    <row r="77" spans="2:12" ht="19.5" customHeight="1">
      <c r="B77" s="5" t="s">
        <v>163</v>
      </c>
      <c r="D77" t="s">
        <v>168</v>
      </c>
      <c r="E77" s="16" t="s">
        <v>80</v>
      </c>
      <c r="F77" s="138">
        <v>74.1</v>
      </c>
      <c r="G77" s="138">
        <v>114.91</v>
      </c>
      <c r="H77" s="138">
        <v>89.14</v>
      </c>
      <c r="I77" s="138"/>
      <c r="J77" s="36" t="s">
        <v>89</v>
      </c>
      <c r="K77" s="36"/>
      <c r="L77" s="57"/>
    </row>
    <row r="78" spans="2:12" ht="19.5" customHeight="1">
      <c r="B78" s="5" t="s">
        <v>181</v>
      </c>
      <c r="C78" s="26"/>
      <c r="D78" s="26"/>
      <c r="E78" s="16" t="s">
        <v>83</v>
      </c>
      <c r="F78" s="136">
        <v>0.7488</v>
      </c>
      <c r="G78" s="136">
        <v>0.7361</v>
      </c>
      <c r="H78" s="136">
        <v>0.8262</v>
      </c>
      <c r="I78" s="136"/>
      <c r="J78" s="36" t="s">
        <v>89</v>
      </c>
      <c r="K78" s="36"/>
      <c r="L78" s="57"/>
    </row>
    <row r="79" spans="2:12" ht="19.5" customHeight="1">
      <c r="B79" s="5" t="s">
        <v>182</v>
      </c>
      <c r="C79" s="26"/>
      <c r="D79" s="26"/>
      <c r="E79" s="16" t="s">
        <v>83</v>
      </c>
      <c r="F79" s="136">
        <v>0.7989</v>
      </c>
      <c r="G79" s="136">
        <v>0.8065</v>
      </c>
      <c r="H79" s="136">
        <v>0.8057</v>
      </c>
      <c r="I79" s="136"/>
      <c r="J79" s="36" t="s">
        <v>89</v>
      </c>
      <c r="K79" s="36"/>
      <c r="L79" s="57"/>
    </row>
    <row r="80" spans="2:12" ht="19.5" customHeight="1">
      <c r="B80" s="5" t="s">
        <v>210</v>
      </c>
      <c r="C80" s="26"/>
      <c r="D80" s="26"/>
      <c r="E80" s="16" t="s">
        <v>83</v>
      </c>
      <c r="F80" s="136">
        <v>0.6599</v>
      </c>
      <c r="G80" s="136">
        <v>0.8067</v>
      </c>
      <c r="H80" s="136">
        <v>0.8407</v>
      </c>
      <c r="I80" s="136"/>
      <c r="J80" s="36" t="s">
        <v>89</v>
      </c>
      <c r="K80" s="36"/>
      <c r="L80" s="57"/>
    </row>
    <row r="81" spans="2:12" ht="19.5" customHeight="1">
      <c r="B81" s="5" t="s">
        <v>180</v>
      </c>
      <c r="E81" s="16" t="s">
        <v>83</v>
      </c>
      <c r="F81" s="136">
        <v>0.2173</v>
      </c>
      <c r="G81" s="136">
        <v>0.2115</v>
      </c>
      <c r="H81" s="136">
        <v>0.2203</v>
      </c>
      <c r="I81" s="136"/>
      <c r="J81" s="36" t="s">
        <v>89</v>
      </c>
      <c r="K81" s="36"/>
      <c r="L81" s="57"/>
    </row>
    <row r="82" spans="2:12" ht="19.5" customHeight="1">
      <c r="B82" s="5" t="s">
        <v>212</v>
      </c>
      <c r="E82" s="16" t="s">
        <v>80</v>
      </c>
      <c r="F82" s="138">
        <v>2508289.12</v>
      </c>
      <c r="G82" s="138">
        <v>2514357.67</v>
      </c>
      <c r="H82" s="138">
        <v>2560945.98</v>
      </c>
      <c r="I82" s="138"/>
      <c r="J82" s="36"/>
      <c r="K82" s="36"/>
      <c r="L82" s="57"/>
    </row>
    <row r="83" spans="2:12" ht="19.5" customHeight="1">
      <c r="B83" s="53" t="s">
        <v>199</v>
      </c>
      <c r="C83" s="10"/>
      <c r="D83" s="10"/>
      <c r="E83" s="10"/>
      <c r="J83" s="36"/>
      <c r="K83" s="36"/>
      <c r="L83" s="57"/>
    </row>
    <row r="84" spans="2:12" ht="19.5" customHeight="1">
      <c r="B84" s="55"/>
      <c r="C84" s="55"/>
      <c r="D84" s="55"/>
      <c r="E84" s="55"/>
      <c r="F84" s="47"/>
      <c r="G84" s="47"/>
      <c r="H84" s="47"/>
      <c r="I84" s="47"/>
      <c r="J84" s="47"/>
      <c r="K84" s="47"/>
      <c r="L84" s="47"/>
    </row>
    <row r="85" spans="2:12" ht="19.5" customHeight="1">
      <c r="B85" s="5" t="s">
        <v>189</v>
      </c>
      <c r="E85" s="38" t="s">
        <v>83</v>
      </c>
      <c r="F85" s="19">
        <v>80</v>
      </c>
      <c r="G85" s="19">
        <v>90</v>
      </c>
      <c r="H85" s="19">
        <v>90</v>
      </c>
      <c r="J85" s="36">
        <v>90</v>
      </c>
      <c r="K85" s="36"/>
      <c r="L85" s="57"/>
    </row>
    <row r="86" spans="2:12" ht="19.5" customHeight="1">
      <c r="B86" s="5" t="s">
        <v>188</v>
      </c>
      <c r="C86" s="5"/>
      <c r="D86" s="5"/>
      <c r="E86" s="16" t="s">
        <v>83</v>
      </c>
      <c r="H86" s="19">
        <v>80</v>
      </c>
      <c r="J86" s="36"/>
      <c r="K86" s="36"/>
      <c r="L86" s="57"/>
    </row>
    <row r="87" spans="2:12" ht="19.5" customHeight="1">
      <c r="B87" s="5" t="s">
        <v>237</v>
      </c>
      <c r="C87" s="5"/>
      <c r="D87" s="5"/>
      <c r="E87" s="16" t="s">
        <v>83</v>
      </c>
      <c r="F87" s="19">
        <v>100</v>
      </c>
      <c r="G87" s="19">
        <v>100</v>
      </c>
      <c r="H87" s="19">
        <v>100</v>
      </c>
      <c r="J87" s="36">
        <v>100</v>
      </c>
      <c r="K87" s="36"/>
      <c r="L87" s="57"/>
    </row>
    <row r="88" spans="2:12" ht="19.5" customHeight="1">
      <c r="B88" s="5" t="s">
        <v>238</v>
      </c>
      <c r="C88" s="5"/>
      <c r="D88" s="5"/>
      <c r="E88" s="16" t="s">
        <v>83</v>
      </c>
      <c r="F88" s="19">
        <v>100</v>
      </c>
      <c r="G88" s="19">
        <v>100</v>
      </c>
      <c r="H88" s="19">
        <v>100</v>
      </c>
      <c r="J88" s="36">
        <v>100</v>
      </c>
      <c r="K88" s="36"/>
      <c r="L88" s="57"/>
    </row>
    <row r="89" spans="2:12" ht="19.5" customHeight="1">
      <c r="B89" s="5" t="s">
        <v>201</v>
      </c>
      <c r="C89" s="5"/>
      <c r="D89" s="5"/>
      <c r="E89" s="16" t="s">
        <v>80</v>
      </c>
      <c r="F89" s="19">
        <v>2</v>
      </c>
      <c r="G89" s="19">
        <v>1</v>
      </c>
      <c r="H89" s="19">
        <v>0</v>
      </c>
      <c r="J89" s="36">
        <v>1</v>
      </c>
      <c r="K89" s="36"/>
      <c r="L89" s="57"/>
    </row>
    <row r="90" spans="2:12" ht="19.5" customHeight="1">
      <c r="B90" s="5" t="s">
        <v>225</v>
      </c>
      <c r="E90" s="16" t="s">
        <v>195</v>
      </c>
      <c r="F90" s="123" t="s">
        <v>277</v>
      </c>
      <c r="G90" s="123" t="s">
        <v>277</v>
      </c>
      <c r="H90" s="123"/>
      <c r="I90" s="123"/>
      <c r="J90" s="36" t="s">
        <v>277</v>
      </c>
      <c r="K90" s="36"/>
      <c r="L90" s="57"/>
    </row>
    <row r="91" spans="2:12" ht="19.5" customHeight="1">
      <c r="B91" s="5" t="s">
        <v>256</v>
      </c>
      <c r="C91" s="5"/>
      <c r="D91" s="5"/>
      <c r="E91" s="16" t="s">
        <v>202</v>
      </c>
      <c r="J91" s="36"/>
      <c r="K91" s="36"/>
      <c r="L91" s="57"/>
    </row>
    <row r="92" spans="2:12" ht="19.5" customHeight="1">
      <c r="B92" s="5" t="s">
        <v>142</v>
      </c>
      <c r="E92" s="38" t="s">
        <v>83</v>
      </c>
      <c r="F92" s="93"/>
      <c r="G92" s="93"/>
      <c r="H92" s="93"/>
      <c r="I92" s="93"/>
      <c r="J92" s="36"/>
      <c r="K92" s="36"/>
      <c r="L92" s="57"/>
    </row>
    <row r="93" spans="2:12" ht="19.5" customHeight="1">
      <c r="B93" s="141" t="s">
        <v>169</v>
      </c>
      <c r="C93" s="142"/>
      <c r="D93" s="142"/>
      <c r="E93" s="16" t="s">
        <v>80</v>
      </c>
      <c r="F93" s="150">
        <v>535498</v>
      </c>
      <c r="G93" s="21" t="s">
        <v>288</v>
      </c>
      <c r="H93" s="21"/>
      <c r="I93" s="21"/>
      <c r="J93" s="36"/>
      <c r="K93" s="36"/>
      <c r="L93" s="57"/>
    </row>
    <row r="94" spans="2:12" ht="19.5" customHeight="1">
      <c r="B94" s="141" t="s">
        <v>187</v>
      </c>
      <c r="C94" s="142"/>
      <c r="D94" s="142"/>
      <c r="E94" s="16" t="s">
        <v>80</v>
      </c>
      <c r="F94" s="21" t="s">
        <v>289</v>
      </c>
      <c r="G94" s="150">
        <v>82091</v>
      </c>
      <c r="H94" s="150"/>
      <c r="I94" s="150"/>
      <c r="J94" s="36"/>
      <c r="K94" s="36"/>
      <c r="L94" s="57"/>
    </row>
    <row r="95" spans="2:12" ht="19.5" customHeight="1">
      <c r="B95" s="5" t="s">
        <v>71</v>
      </c>
      <c r="E95" s="123"/>
      <c r="F95" s="95">
        <v>0.21</v>
      </c>
      <c r="G95" s="95">
        <v>0.04</v>
      </c>
      <c r="H95" s="95">
        <v>0.04</v>
      </c>
      <c r="I95" s="95"/>
      <c r="J95" s="36">
        <v>1</v>
      </c>
      <c r="K95" s="36"/>
      <c r="L95" s="118"/>
    </row>
    <row r="96" spans="2:12" ht="19.5" customHeight="1">
      <c r="B96" s="5" t="s">
        <v>203</v>
      </c>
      <c r="C96" s="5"/>
      <c r="D96" s="5"/>
      <c r="E96" s="16" t="s">
        <v>91</v>
      </c>
      <c r="F96" s="19">
        <v>26</v>
      </c>
      <c r="G96" s="19">
        <v>26</v>
      </c>
      <c r="H96" s="19">
        <v>26</v>
      </c>
      <c r="J96" s="36">
        <v>26</v>
      </c>
      <c r="K96" s="36"/>
      <c r="L96" s="57"/>
    </row>
    <row r="97" spans="2:12" ht="19.5" customHeight="1">
      <c r="B97" s="5" t="s">
        <v>220</v>
      </c>
      <c r="E97" s="16" t="s">
        <v>91</v>
      </c>
      <c r="F97" s="21">
        <v>6</v>
      </c>
      <c r="G97" s="21">
        <v>8.5</v>
      </c>
      <c r="H97" s="21">
        <v>8.5</v>
      </c>
      <c r="I97" s="21"/>
      <c r="J97" s="36">
        <v>5</v>
      </c>
      <c r="K97" s="36"/>
      <c r="L97" s="57"/>
    </row>
    <row r="98" spans="2:12" ht="19.5" customHeight="1">
      <c r="B98" s="5" t="s">
        <v>204</v>
      </c>
      <c r="E98" s="38" t="s">
        <v>91</v>
      </c>
      <c r="F98" s="19">
        <v>17.5</v>
      </c>
      <c r="G98" s="19">
        <v>17.5</v>
      </c>
      <c r="H98" s="19">
        <v>17.5</v>
      </c>
      <c r="J98" s="36">
        <v>17.5</v>
      </c>
      <c r="K98" s="36"/>
      <c r="L98" s="57"/>
    </row>
    <row r="99" spans="2:12" ht="19.5" customHeight="1">
      <c r="B99" s="141" t="s">
        <v>205</v>
      </c>
      <c r="C99" s="142"/>
      <c r="D99" s="142"/>
      <c r="E99" s="38" t="s">
        <v>91</v>
      </c>
      <c r="F99" s="19">
        <v>30</v>
      </c>
      <c r="G99" s="19">
        <v>30</v>
      </c>
      <c r="H99" s="19">
        <v>30</v>
      </c>
      <c r="J99" s="36">
        <v>30</v>
      </c>
      <c r="K99" s="36"/>
      <c r="L99" s="57"/>
    </row>
    <row r="100" spans="2:12" ht="19.5" customHeight="1">
      <c r="B100" s="5" t="s">
        <v>206</v>
      </c>
      <c r="E100" s="38" t="s">
        <v>91</v>
      </c>
      <c r="F100" s="19">
        <v>27</v>
      </c>
      <c r="G100" s="19">
        <v>27</v>
      </c>
      <c r="H100" s="19">
        <v>27</v>
      </c>
      <c r="J100" s="36">
        <v>27</v>
      </c>
      <c r="K100" s="36"/>
      <c r="L100" s="57"/>
    </row>
    <row r="101" spans="2:12" ht="19.5" customHeight="1">
      <c r="B101" s="141" t="s">
        <v>207</v>
      </c>
      <c r="C101" s="142"/>
      <c r="D101" s="142"/>
      <c r="E101" s="38" t="s">
        <v>91</v>
      </c>
      <c r="F101" s="19">
        <v>59</v>
      </c>
      <c r="G101" s="19">
        <v>60</v>
      </c>
      <c r="H101" s="19">
        <v>60</v>
      </c>
      <c r="J101" s="36">
        <v>60</v>
      </c>
      <c r="K101" s="36"/>
      <c r="L101" s="57"/>
    </row>
    <row r="102" spans="2:12" ht="19.5" customHeight="1">
      <c r="B102" s="141" t="s">
        <v>208</v>
      </c>
      <c r="C102" s="142"/>
      <c r="D102" s="142"/>
      <c r="E102" s="38" t="s">
        <v>91</v>
      </c>
      <c r="F102" s="19">
        <v>24</v>
      </c>
      <c r="G102" s="19">
        <v>24</v>
      </c>
      <c r="H102" s="19">
        <v>24</v>
      </c>
      <c r="J102" s="36">
        <v>24</v>
      </c>
      <c r="K102" s="36"/>
      <c r="L102" s="57"/>
    </row>
    <row r="103" spans="2:12" ht="19.5" customHeight="1">
      <c r="B103" s="5"/>
      <c r="E103" s="38"/>
      <c r="F103" s="21"/>
      <c r="G103" s="21"/>
      <c r="H103" s="21"/>
      <c r="I103" s="21"/>
      <c r="J103" s="119"/>
      <c r="K103" s="119"/>
      <c r="L103" s="120"/>
    </row>
    <row r="104" spans="2:12" ht="19.5" customHeight="1" thickBot="1">
      <c r="B104" s="77" t="s">
        <v>146</v>
      </c>
      <c r="C104" s="78"/>
      <c r="D104" s="78"/>
      <c r="E104" s="79"/>
      <c r="F104" s="79"/>
      <c r="G104" s="79"/>
      <c r="H104" s="79"/>
      <c r="I104" s="79"/>
      <c r="J104" s="80"/>
      <c r="K104" s="80"/>
      <c r="L104" s="81"/>
    </row>
    <row r="105" spans="2:12" ht="19.5" customHeight="1">
      <c r="B105" s="84" t="s">
        <v>147</v>
      </c>
      <c r="C105" s="85"/>
      <c r="D105" s="85"/>
      <c r="E105" s="86"/>
      <c r="F105" s="91"/>
      <c r="G105" s="91"/>
      <c r="H105" s="91"/>
      <c r="I105" s="91"/>
      <c r="J105" s="200" t="s">
        <v>152</v>
      </c>
      <c r="K105" s="200"/>
      <c r="L105" s="204"/>
    </row>
    <row r="106" spans="2:12" ht="19.5" customHeight="1">
      <c r="B106" s="5" t="s">
        <v>71</v>
      </c>
      <c r="J106" s="205"/>
      <c r="K106" s="205"/>
      <c r="L106" s="205"/>
    </row>
    <row r="107" ht="19.5" customHeight="1">
      <c r="B107" s="5" t="s">
        <v>304</v>
      </c>
    </row>
    <row r="108" ht="19.5" customHeight="1"/>
  </sheetData>
  <sheetProtection/>
  <mergeCells count="2">
    <mergeCell ref="J105:L105"/>
    <mergeCell ref="J106:L106"/>
  </mergeCells>
  <printOptions/>
  <pageMargins left="0.1968503937007874" right="0.1968503937007874" top="0.15748031496062992" bottom="0.1968503937007874" header="0.5118110236220472" footer="0.5118110236220472"/>
  <pageSetup horizontalDpi="600" verticalDpi="600" orientation="landscape" paperSize="9" scale="59" r:id="rId3"/>
  <rowBreaks count="2" manualBreakCount="2">
    <brk id="39" max="255" man="1"/>
    <brk id="70" max="23" man="1"/>
  </rowBreaks>
  <colBreaks count="1" manualBreakCount="1">
    <brk id="12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N3:R45"/>
  <sheetViews>
    <sheetView zoomScalePageLayoutView="0" workbookViewId="0" topLeftCell="A1">
      <selection activeCell="A136" sqref="A136"/>
    </sheetView>
  </sheetViews>
  <sheetFormatPr defaultColWidth="9.140625" defaultRowHeight="12.75"/>
  <cols>
    <col min="1" max="1" width="3.00390625" style="0" customWidth="1"/>
    <col min="2" max="2" width="1.8515625" style="0" customWidth="1"/>
    <col min="3" max="3" width="2.57421875" style="0" customWidth="1"/>
    <col min="4" max="4" width="3.7109375" style="0" customWidth="1"/>
    <col min="5" max="6" width="3.00390625" style="0" customWidth="1"/>
    <col min="7" max="7" width="4.140625" style="0" customWidth="1"/>
    <col min="8" max="8" width="2.7109375" style="0" customWidth="1"/>
    <col min="9" max="9" width="2.8515625" style="0" customWidth="1"/>
    <col min="10" max="10" width="2.28125" style="0" customWidth="1"/>
    <col min="11" max="11" width="2.421875" style="0" customWidth="1"/>
    <col min="12" max="12" width="3.28125" style="0" customWidth="1"/>
    <col min="13" max="13" width="2.28125" style="0" customWidth="1"/>
    <col min="14" max="14" width="2.421875" style="0" customWidth="1"/>
    <col min="15" max="15" width="5.8515625" style="0" customWidth="1"/>
    <col min="17" max="17" width="5.7109375" style="0" customWidth="1"/>
  </cols>
  <sheetData>
    <row r="3" spans="14:15" ht="12.75">
      <c r="N3" s="22" t="s">
        <v>43</v>
      </c>
      <c r="O3" s="22" t="s">
        <v>2</v>
      </c>
    </row>
    <row r="4" spans="14:15" ht="12.75">
      <c r="N4">
        <v>1971</v>
      </c>
      <c r="O4">
        <v>3623</v>
      </c>
    </row>
    <row r="5" spans="14:15" ht="12.75">
      <c r="N5">
        <v>1972</v>
      </c>
      <c r="O5">
        <v>3713</v>
      </c>
    </row>
    <row r="6" spans="14:15" ht="12.75">
      <c r="N6">
        <v>1973</v>
      </c>
      <c r="O6">
        <v>3725</v>
      </c>
    </row>
    <row r="7" spans="14:15" ht="12.75">
      <c r="N7">
        <v>1974</v>
      </c>
      <c r="O7">
        <v>3803</v>
      </c>
    </row>
    <row r="8" spans="14:15" ht="12.75">
      <c r="N8">
        <v>1975</v>
      </c>
      <c r="O8">
        <v>3830</v>
      </c>
    </row>
    <row r="9" spans="14:15" ht="12.75">
      <c r="N9">
        <v>1976</v>
      </c>
      <c r="O9">
        <v>3833</v>
      </c>
    </row>
    <row r="10" spans="14:15" ht="12.75">
      <c r="N10">
        <v>1977</v>
      </c>
      <c r="O10">
        <v>3913</v>
      </c>
    </row>
    <row r="11" spans="14:15" ht="12.75">
      <c r="N11">
        <v>1978</v>
      </c>
      <c r="O11">
        <v>3938</v>
      </c>
    </row>
    <row r="12" spans="14:15" ht="12.75">
      <c r="N12">
        <v>1979</v>
      </c>
      <c r="O12">
        <v>3983</v>
      </c>
    </row>
    <row r="13" spans="14:15" ht="12.75">
      <c r="N13">
        <v>1980</v>
      </c>
      <c r="O13">
        <v>4043</v>
      </c>
    </row>
    <row r="14" spans="14:15" ht="12.75">
      <c r="N14">
        <v>1981</v>
      </c>
      <c r="O14">
        <v>4078</v>
      </c>
    </row>
    <row r="15" spans="14:15" ht="12.75">
      <c r="N15">
        <v>1982</v>
      </c>
      <c r="O15">
        <v>4088</v>
      </c>
    </row>
    <row r="16" spans="14:15" ht="12.75">
      <c r="N16">
        <v>1983</v>
      </c>
      <c r="O16">
        <v>4148</v>
      </c>
    </row>
    <row r="17" spans="14:15" ht="12.75">
      <c r="N17">
        <v>1984</v>
      </c>
      <c r="O17">
        <v>4141</v>
      </c>
    </row>
    <row r="18" spans="14:15" ht="12.75">
      <c r="N18">
        <v>1985</v>
      </c>
      <c r="O18">
        <v>4184</v>
      </c>
    </row>
    <row r="19" spans="14:15" ht="12.75">
      <c r="N19">
        <v>1986</v>
      </c>
      <c r="O19">
        <v>4202</v>
      </c>
    </row>
    <row r="20" spans="14:15" ht="12.75">
      <c r="N20">
        <v>1987</v>
      </c>
      <c r="O20">
        <v>4268</v>
      </c>
    </row>
    <row r="21" spans="14:15" ht="12.75">
      <c r="N21">
        <v>1988</v>
      </c>
      <c r="O21">
        <v>4326</v>
      </c>
    </row>
    <row r="22" spans="14:15" ht="12.75">
      <c r="N22">
        <v>1989</v>
      </c>
      <c r="O22">
        <v>4396</v>
      </c>
    </row>
    <row r="23" spans="14:15" ht="12.75">
      <c r="N23">
        <v>1990</v>
      </c>
      <c r="O23">
        <v>4457</v>
      </c>
    </row>
    <row r="24" spans="14:15" ht="12.75">
      <c r="N24">
        <v>1991</v>
      </c>
      <c r="O24">
        <v>4458</v>
      </c>
    </row>
    <row r="25" spans="14:15" ht="12.75">
      <c r="N25">
        <v>1992</v>
      </c>
      <c r="O25">
        <v>4563</v>
      </c>
    </row>
    <row r="26" spans="14:15" ht="12.75">
      <c r="N26">
        <v>1993</v>
      </c>
      <c r="O26">
        <v>4593</v>
      </c>
    </row>
    <row r="27" spans="14:15" ht="12.75">
      <c r="N27">
        <v>1994</v>
      </c>
      <c r="O27">
        <v>4670</v>
      </c>
    </row>
    <row r="28" spans="14:15" ht="12.75">
      <c r="N28">
        <v>1995</v>
      </c>
      <c r="O28">
        <v>4760</v>
      </c>
    </row>
    <row r="29" spans="14:15" ht="12.75">
      <c r="N29">
        <v>1996</v>
      </c>
      <c r="O29">
        <v>4807</v>
      </c>
    </row>
    <row r="30" spans="14:15" ht="12.75">
      <c r="N30">
        <v>1997</v>
      </c>
      <c r="O30">
        <v>4837</v>
      </c>
    </row>
    <row r="31" spans="14:15" ht="12.75">
      <c r="N31">
        <v>1998</v>
      </c>
      <c r="O31">
        <v>4949</v>
      </c>
    </row>
    <row r="32" spans="14:15" ht="12.75">
      <c r="N32">
        <v>1999</v>
      </c>
      <c r="O32">
        <v>5004</v>
      </c>
    </row>
    <row r="33" spans="14:15" ht="12.75">
      <c r="N33">
        <v>2000</v>
      </c>
      <c r="O33">
        <v>5092</v>
      </c>
    </row>
    <row r="34" spans="14:15" ht="12.75">
      <c r="N34">
        <v>2001</v>
      </c>
      <c r="O34">
        <v>5162</v>
      </c>
    </row>
    <row r="35" spans="14:15" ht="12.75">
      <c r="N35">
        <v>2002</v>
      </c>
      <c r="O35">
        <v>5263</v>
      </c>
    </row>
    <row r="36" spans="14:15" ht="12.75">
      <c r="N36">
        <v>2003</v>
      </c>
      <c r="O36">
        <v>5371</v>
      </c>
    </row>
    <row r="37" spans="14:15" ht="12.75">
      <c r="N37">
        <v>2004</v>
      </c>
      <c r="O37">
        <v>5573</v>
      </c>
    </row>
    <row r="38" spans="14:15" ht="12.75">
      <c r="N38">
        <v>2005</v>
      </c>
      <c r="O38">
        <v>5672</v>
      </c>
    </row>
    <row r="39" spans="14:15" ht="12.75">
      <c r="N39">
        <v>2006</v>
      </c>
      <c r="O39">
        <v>5725</v>
      </c>
    </row>
    <row r="40" spans="14:15" ht="12.75">
      <c r="N40">
        <v>2007</v>
      </c>
      <c r="O40">
        <v>5812</v>
      </c>
    </row>
    <row r="41" spans="14:15" ht="12.75">
      <c r="N41">
        <v>2008</v>
      </c>
      <c r="O41">
        <v>5874</v>
      </c>
    </row>
    <row r="42" spans="14:18" ht="12.75">
      <c r="N42">
        <v>2009</v>
      </c>
      <c r="O42">
        <v>5879</v>
      </c>
      <c r="Q42" t="s">
        <v>124</v>
      </c>
      <c r="R42">
        <v>378</v>
      </c>
    </row>
    <row r="43" spans="14:18" ht="12.75">
      <c r="N43">
        <v>2010</v>
      </c>
      <c r="O43">
        <v>5925</v>
      </c>
      <c r="R43">
        <v>415</v>
      </c>
    </row>
    <row r="44" spans="14:18" ht="12.75">
      <c r="N44">
        <v>2011</v>
      </c>
      <c r="O44">
        <v>5938</v>
      </c>
      <c r="R44">
        <v>414</v>
      </c>
    </row>
    <row r="45" spans="14:18" ht="12.75">
      <c r="N45">
        <v>2012</v>
      </c>
      <c r="O45">
        <v>5903</v>
      </c>
      <c r="R45">
        <v>384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7:B70"/>
  <sheetViews>
    <sheetView view="pageBreakPreview" zoomScaleSheetLayoutView="100" zoomScalePageLayoutView="0" workbookViewId="0" topLeftCell="A199">
      <selection activeCell="A74" sqref="A74"/>
    </sheetView>
  </sheetViews>
  <sheetFormatPr defaultColWidth="9.140625" defaultRowHeight="12.75"/>
  <sheetData>
    <row r="67" ht="12.75">
      <c r="B67" s="121"/>
    </row>
    <row r="68" ht="12.75">
      <c r="B68" s="121"/>
    </row>
    <row r="69" ht="12.75">
      <c r="B69" s="121"/>
    </row>
    <row r="70" ht="12.75">
      <c r="B70" s="121"/>
    </row>
  </sheetData>
  <sheetProtection/>
  <printOptions/>
  <pageMargins left="0.7086614173228347" right="0.7086614173228347" top="0.7480314960629921" bottom="2.5590551181102366" header="0.31496062992125984" footer="0.31496062992125984"/>
  <pageSetup horizontalDpi="600" verticalDpi="600" orientation="portrait" paperSize="9" scale="64" r:id="rId2"/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9:F41"/>
  <sheetViews>
    <sheetView zoomScalePageLayoutView="0" workbookViewId="0" topLeftCell="A28">
      <selection activeCell="A29" sqref="A29:F42"/>
    </sheetView>
  </sheetViews>
  <sheetFormatPr defaultColWidth="9.140625" defaultRowHeight="12.75"/>
  <cols>
    <col min="3" max="3" width="28.7109375" style="0" customWidth="1"/>
  </cols>
  <sheetData>
    <row r="29" spans="1:6" ht="16.5" thickBot="1">
      <c r="A29" s="68"/>
      <c r="B29" s="69"/>
      <c r="C29" s="69"/>
      <c r="D29" s="70"/>
      <c r="E29" s="70"/>
      <c r="F29" s="70"/>
    </row>
    <row r="30" spans="1:6" ht="15.75">
      <c r="A30" s="5"/>
      <c r="B30" s="5"/>
      <c r="C30" s="5"/>
      <c r="D30" s="16"/>
      <c r="E30" s="16"/>
      <c r="F30" s="16"/>
    </row>
    <row r="31" spans="1:6" ht="15.75">
      <c r="A31" s="5"/>
      <c r="B31" s="5"/>
      <c r="C31" s="5"/>
      <c r="D31" s="16"/>
      <c r="E31" s="16"/>
      <c r="F31" s="16"/>
    </row>
    <row r="32" spans="1:6" ht="15.75">
      <c r="A32" s="5"/>
      <c r="B32" s="5"/>
      <c r="C32" s="5"/>
      <c r="D32" s="16"/>
      <c r="E32" s="16"/>
      <c r="F32" s="16"/>
    </row>
    <row r="33" spans="1:6" ht="15.75">
      <c r="A33" s="5"/>
      <c r="B33" s="5"/>
      <c r="C33" s="5"/>
      <c r="D33" s="16"/>
      <c r="E33" s="16"/>
      <c r="F33" s="16"/>
    </row>
    <row r="34" spans="1:6" ht="15.75">
      <c r="A34" s="5"/>
      <c r="B34" s="5"/>
      <c r="C34" s="5"/>
      <c r="D34" s="16"/>
      <c r="E34" s="16"/>
      <c r="F34" s="16"/>
    </row>
    <row r="35" spans="1:6" ht="15.75">
      <c r="A35" s="5"/>
      <c r="B35" s="5"/>
      <c r="C35" s="5"/>
      <c r="D35" s="16"/>
      <c r="E35" s="31"/>
      <c r="F35" s="31"/>
    </row>
    <row r="38" spans="1:6" ht="15.75">
      <c r="A38" s="5"/>
      <c r="B38" s="5"/>
      <c r="C38" s="5"/>
      <c r="D38" s="16"/>
      <c r="E38" s="19"/>
      <c r="F38" s="19"/>
    </row>
    <row r="39" spans="1:6" ht="15.75">
      <c r="A39" s="5"/>
      <c r="B39" s="5"/>
      <c r="C39" s="5"/>
      <c r="D39" s="16"/>
      <c r="E39" s="19"/>
      <c r="F39" s="19"/>
    </row>
    <row r="40" spans="1:6" ht="15.75">
      <c r="A40" s="5"/>
      <c r="B40" s="5"/>
      <c r="C40" s="5"/>
      <c r="D40" s="16"/>
      <c r="E40" s="19"/>
      <c r="F40" s="19"/>
    </row>
    <row r="41" spans="1:6" ht="15.75">
      <c r="A41" s="5"/>
      <c r="B41" s="5"/>
      <c r="C41" s="5"/>
      <c r="D41" s="16"/>
      <c r="E41" s="19"/>
      <c r="F41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Botti</dc:creator>
  <cp:keywords/>
  <dc:description/>
  <cp:lastModifiedBy>cipollil</cp:lastModifiedBy>
  <cp:lastPrinted>2019-06-05T09:00:19Z</cp:lastPrinted>
  <dcterms:created xsi:type="dcterms:W3CDTF">1999-10-10T16:01:02Z</dcterms:created>
  <dcterms:modified xsi:type="dcterms:W3CDTF">2020-05-18T11:33:00Z</dcterms:modified>
  <cp:category/>
  <cp:version/>
  <cp:contentType/>
  <cp:contentStatus/>
</cp:coreProperties>
</file>